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2" yWindow="288" windowWidth="8340" windowHeight="4776" firstSheet="2" activeTab="12"/>
  </bookViews>
  <sheets>
    <sheet name="103-1" sheetId="1" r:id="rId1"/>
    <sheet name="103-2" sheetId="2" r:id="rId2"/>
    <sheet name="103-3" sheetId="3" r:id="rId3"/>
    <sheet name="103-4" sheetId="4" r:id="rId4"/>
    <sheet name="103-5" sheetId="5" r:id="rId5"/>
    <sheet name="103-6" sheetId="6" r:id="rId6"/>
    <sheet name="103-7" sheetId="7" r:id="rId7"/>
    <sheet name="103-8" sheetId="8" r:id="rId8"/>
    <sheet name="103-9" sheetId="9" r:id="rId9"/>
    <sheet name="103-10" sheetId="10" r:id="rId10"/>
    <sheet name="103-11" sheetId="11" r:id="rId11"/>
    <sheet name="103-12" sheetId="12" r:id="rId12"/>
    <sheet name="103全年度" sheetId="13" r:id="rId13"/>
  </sheets>
  <externalReferences>
    <externalReference r:id="rId16"/>
    <externalReference r:id="rId17"/>
    <externalReference r:id="rId18"/>
    <externalReference r:id="rId19"/>
  </externalReferences>
  <definedNames>
    <definedName name="_xlnm.Print_Area" localSheetId="0">'103-1'!$A$1:$M$37</definedName>
    <definedName name="_xlnm.Print_Area" localSheetId="9">'103-10'!$A$1:$M$37</definedName>
    <definedName name="_xlnm.Print_Area" localSheetId="10">'103-11'!$A$1:$M$37</definedName>
    <definedName name="_xlnm.Print_Area" localSheetId="11">'103-12'!$A$1:$M$37</definedName>
    <definedName name="_xlnm.Print_Area" localSheetId="2">'103-3'!$A$1:$M$37</definedName>
    <definedName name="_xlnm.Print_Area" localSheetId="3">'103-4'!$A$1:$M$37</definedName>
    <definedName name="_xlnm.Print_Area" localSheetId="4">'103-5'!$A$1:$M$37</definedName>
    <definedName name="_xlnm.Print_Area" localSheetId="5">'103-6'!$A$1:$M$37</definedName>
    <definedName name="_xlnm.Print_Area" localSheetId="6">'103-7'!$A$1:$M$37</definedName>
    <definedName name="_xlnm.Print_Area" localSheetId="7">'103-8'!$A$1:$M$37</definedName>
    <definedName name="_xlnm.Print_Area" localSheetId="8">'103-9'!$A$1:$M$37</definedName>
    <definedName name="_xlnm.Print_Area" localSheetId="12">'103全年度'!$A$1:$M$37</definedName>
    <definedName name="_xlnm.Print_Area">'/MyDocument\統計方案\觀光局\01\表格正確版\表格正確版\[97年觀光遊憩區遊客人次統計表(修正版)12月(1)980110.xls]95年04月'!#REF!</definedName>
    <definedName name="PRINT_AREA_MI" localSheetId="10">'[4]95年04月'!#REF!</definedName>
    <definedName name="PRINT_AREA_MI" localSheetId="11">'[4]95年04月'!#REF!</definedName>
    <definedName name="PRINT_AREA_MI" localSheetId="3">'[2]95年04月'!#REF!</definedName>
    <definedName name="PRINT_AREA_MI" localSheetId="5">'[3]95年04月'!#REF!</definedName>
    <definedName name="PRINT_AREA_MI" localSheetId="12">'[4]95年04月'!#REF!</definedName>
    <definedName name="PRINT_AREA_MI">'[1]95年04月'!#REF!</definedName>
  </definedNames>
  <calcPr fullCalcOnLoad="1"/>
</workbook>
</file>

<file path=xl/sharedStrings.xml><?xml version="1.0" encoding="utf-8"?>
<sst xmlns="http://schemas.openxmlformats.org/spreadsheetml/2006/main" count="988" uniqueCount="141">
  <si>
    <t>公開類</t>
  </si>
  <si>
    <t>編製機關</t>
  </si>
  <si>
    <t>表　　號</t>
  </si>
  <si>
    <t>審核</t>
  </si>
  <si>
    <t>主辦業務人員</t>
  </si>
  <si>
    <t>機關長官</t>
  </si>
  <si>
    <t>主辦統計人員</t>
  </si>
  <si>
    <t>臺南市政府觀光旅遊局</t>
  </si>
  <si>
    <t>月　報</t>
  </si>
  <si>
    <t xml:space="preserve"> 次月十五日以前編報</t>
  </si>
  <si>
    <t>2553-01-01</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</si>
  <si>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</si>
  <si>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</si>
  <si>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</si>
  <si>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</si>
  <si>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r>
      <t>備　　　　註　</t>
    </r>
    <r>
      <rPr>
        <sz val="12"/>
        <rFont val="Times New Roman"/>
        <family val="1"/>
      </rPr>
      <t>(</t>
    </r>
    <r>
      <rPr>
        <sz val="12"/>
        <rFont val="標楷體"/>
        <family val="4"/>
      </rPr>
      <t>計算旅客人次之方式或其他</t>
    </r>
    <r>
      <rPr>
        <sz val="12"/>
        <rFont val="Times New Roman"/>
        <family val="1"/>
      </rPr>
      <t>)</t>
    </r>
  </si>
  <si>
    <t>合計</t>
  </si>
  <si>
    <t>填表</t>
  </si>
  <si>
    <r>
      <t>　　　　　二</t>
    </r>
    <r>
      <rPr>
        <sz val="12"/>
        <rFont val="Times New Roman"/>
        <family val="1"/>
      </rPr>
      <t>.</t>
    </r>
    <r>
      <rPr>
        <sz val="12"/>
        <rFont val="標楷體"/>
        <family val="4"/>
      </rPr>
      <t>其他有關觀光遊憩區管理單位依據其旅遊資料填報。</t>
    </r>
  </si>
  <si>
    <t>上年同月
遊客人數</t>
  </si>
  <si>
    <t>非假日
D</t>
  </si>
  <si>
    <t>總計
=A+B
=C+D</t>
  </si>
  <si>
    <t>有門票
(需購票)
A</t>
  </si>
  <si>
    <t>無門票
(免費)
B</t>
  </si>
  <si>
    <r>
      <t>資料來源：一.本市依據其轄區內民間登記有案之</t>
    </r>
    <r>
      <rPr>
        <u val="single"/>
        <sz val="12"/>
        <rFont val="標楷體"/>
        <family val="4"/>
      </rPr>
      <t>觀光遊憩</t>
    </r>
    <r>
      <rPr>
        <sz val="12"/>
        <rFont val="標楷體"/>
        <family val="4"/>
      </rPr>
      <t>區管理單位及所屬各</t>
    </r>
    <r>
      <rPr>
        <u val="single"/>
        <sz val="12"/>
        <rFont val="標楷體"/>
        <family val="4"/>
      </rPr>
      <t>觀光遊憩</t>
    </r>
    <r>
      <rPr>
        <sz val="12"/>
        <rFont val="標楷體"/>
        <family val="4"/>
      </rPr>
      <t>區管理單位填報之旅遊資料彙編。</t>
    </r>
  </si>
  <si>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</si>
  <si>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</si>
  <si>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臺南市政府觀光旅遊局102年04月08日南市觀會字第1020276750號函修訂</t>
  </si>
  <si>
    <t>臺灣鹽業博物館</t>
  </si>
  <si>
    <t>七股鹽山</t>
  </si>
  <si>
    <t>北門遊客中心</t>
  </si>
  <si>
    <t>井仔腳瓦盤鹽田</t>
  </si>
  <si>
    <t>尖山埤江南渡假村</t>
  </si>
  <si>
    <t>烏山頭水庫風景區</t>
  </si>
  <si>
    <t>曾文水庫</t>
  </si>
  <si>
    <t>關仔嶺溫泉區</t>
  </si>
  <si>
    <t>虎頭埤風景區</t>
  </si>
  <si>
    <t>南元休閒農場</t>
  </si>
  <si>
    <t>走馬瀨農場</t>
  </si>
  <si>
    <t>烏樹林休閒園區</t>
  </si>
  <si>
    <t>頑皮世界</t>
  </si>
  <si>
    <t>南鯤鯓代天府</t>
  </si>
  <si>
    <t>麻豆代天府</t>
  </si>
  <si>
    <t>延平郡王祠</t>
  </si>
  <si>
    <t>臺南孔子廟</t>
  </si>
  <si>
    <t>祀典武廟</t>
  </si>
  <si>
    <t>五妃廟</t>
  </si>
  <si>
    <t>大天后宮</t>
  </si>
  <si>
    <t>安平小鎮</t>
  </si>
  <si>
    <t>門票數</t>
  </si>
  <si>
    <t>人工計數器</t>
  </si>
  <si>
    <t>停車數概估</t>
  </si>
  <si>
    <t>自動車流監視</t>
  </si>
  <si>
    <t xml:space="preserve">門票數  </t>
  </si>
  <si>
    <t xml:space="preserve">廟方估計 </t>
  </si>
  <si>
    <t>廟方估計</t>
  </si>
  <si>
    <t xml:space="preserve">人工計數器 </t>
  </si>
  <si>
    <t>赤崁樓</t>
  </si>
  <si>
    <t>中華民國　103　年　02　月　11　日編報</t>
  </si>
  <si>
    <r>
      <t>填表說明：本表一式4份，先送會計室會核，並經機關長官核章後章後，一份送主計處；一份送本局會計室；一份送</t>
    </r>
    <r>
      <rPr>
        <u val="single"/>
        <sz val="12"/>
        <rFont val="標楷體"/>
        <family val="4"/>
      </rPr>
      <t>本局觀光技術科至交通部觀光局網站填報</t>
    </r>
    <r>
      <rPr>
        <sz val="12"/>
        <rFont val="標楷體"/>
        <family val="4"/>
      </rPr>
      <t>； 一份自存。</t>
    </r>
  </si>
  <si>
    <t>中華民國　103   年　1　月</t>
  </si>
  <si>
    <t>審核</t>
  </si>
  <si>
    <t>中華民國　103   年　2　月</t>
  </si>
  <si>
    <t>中華民國　103　年　03　月　11　日編報</t>
  </si>
  <si>
    <t>臺南市政府主計處103年03月25日南市主統字第1030267242號函核定</t>
  </si>
  <si>
    <t>中華民國　103   年　3　月</t>
  </si>
  <si>
    <t>資料來源：一.本市依據轄區內民間登記有案之觀光遊憩區管理單位及所屬各觀光遊憩區管理單位填報之旅遊資料彙編。</t>
  </si>
  <si>
    <t>中華民國  103　　年　4　月　10　日編報</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</si>
  <si>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</si>
  <si>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中華民國　103   年　4　月</t>
  </si>
  <si>
    <t>中華民國  103　　年　5　月　13　日編報</t>
  </si>
  <si>
    <t>中華民國　103   年　5　月</t>
  </si>
  <si>
    <t>中華民國  103　　年　6　月　12　日編報</t>
  </si>
  <si>
    <t>中華民國　103   年　6　月</t>
  </si>
  <si>
    <t>中華民國  103　　年　7　月　11　日編報</t>
  </si>
  <si>
    <t>中華民國　103   年　7　月</t>
  </si>
  <si>
    <t>中華民國  103　　年　8　月　13　日編報</t>
  </si>
  <si>
    <t>中華民國　103   年　8　月</t>
  </si>
  <si>
    <t>中華民國  103　　年　9　月　12　日編報</t>
  </si>
  <si>
    <t>中華民國　103   年　9　月</t>
  </si>
  <si>
    <t>中華民國  103　　年　10　月　14　日編報</t>
  </si>
  <si>
    <t>中華民國　103   年　10　月</t>
  </si>
  <si>
    <t>中華民國  103　　年　11　月　12　日編報</t>
  </si>
  <si>
    <t>中華民國　103   年　11　月</t>
  </si>
  <si>
    <t>中華民國  103　　年　12　月　15　日編報</t>
  </si>
  <si>
    <t>中華民國　103   年　12　月</t>
  </si>
  <si>
    <t>中華民國  104　　年　1　月　13　日編報</t>
  </si>
  <si>
    <t>臺南市政府觀光旅遊局</t>
  </si>
  <si>
    <t>月　報</t>
  </si>
  <si>
    <t xml:space="preserve"> 次月十五日以前編報</t>
  </si>
  <si>
    <t>臺南市政府主計處103年03月25日南市主統字第1030267242號函核定</t>
  </si>
  <si>
    <t>2553-01-01</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</si>
  <si>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</si>
  <si>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</si>
  <si>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</si>
  <si>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</si>
  <si>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</si>
  <si>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</si>
  <si>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</si>
  <si>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總計
=A+B
=C+D</t>
  </si>
  <si>
    <t>有門票
(需購票)
A</t>
  </si>
  <si>
    <t>無門票
(免費)
B</t>
  </si>
  <si>
    <t>假日
C</t>
  </si>
  <si>
    <t>非假日
D</t>
  </si>
  <si>
    <t>合計</t>
  </si>
  <si>
    <t>臺灣鹽業博物館</t>
  </si>
  <si>
    <t>門票數</t>
  </si>
  <si>
    <t>七股鹽山</t>
  </si>
  <si>
    <t>北門遊客中心</t>
  </si>
  <si>
    <t>人工計數器</t>
  </si>
  <si>
    <t>井仔腳瓦盤鹽田</t>
  </si>
  <si>
    <t>停車數概估</t>
  </si>
  <si>
    <t>尖山埤江南渡假村</t>
  </si>
  <si>
    <t xml:space="preserve">門票數  </t>
  </si>
  <si>
    <t>烏山頭水庫風景區</t>
  </si>
  <si>
    <t>曾文水庫</t>
  </si>
  <si>
    <t>關仔嶺溫泉區</t>
  </si>
  <si>
    <t>自動車流監視</t>
  </si>
  <si>
    <t>虎頭埤風景區</t>
  </si>
  <si>
    <t>南元休閒農場</t>
  </si>
  <si>
    <t>走馬瀨農場</t>
  </si>
  <si>
    <t>烏樹林休閒園區</t>
  </si>
  <si>
    <t>頑皮世界</t>
  </si>
  <si>
    <t>南鯤鯓代天府</t>
  </si>
  <si>
    <t xml:space="preserve">廟方估計 </t>
  </si>
  <si>
    <t>麻豆代天府</t>
  </si>
  <si>
    <t>廟方估計</t>
  </si>
  <si>
    <t>延平郡王祠</t>
  </si>
  <si>
    <t>赤崁樓</t>
  </si>
  <si>
    <t>臺南孔子廟</t>
  </si>
  <si>
    <t xml:space="preserve">人工計數器 </t>
  </si>
  <si>
    <t>祀典武廟</t>
  </si>
  <si>
    <t>五妃廟</t>
  </si>
  <si>
    <t>大天后宮</t>
  </si>
  <si>
    <t>安平小鎮</t>
  </si>
  <si>
    <t>資料來源：一.本市依據轄區內民間登記有案之觀光遊憩區管理單位及所屬各觀光遊憩區管理單位填報之旅遊資料彙編。</t>
  </si>
  <si>
    <r>
      <t>　　　　　二</t>
    </r>
    <r>
      <rPr>
        <sz val="12"/>
        <rFont val="Times New Roman"/>
        <family val="1"/>
      </rPr>
      <t>.</t>
    </r>
    <r>
      <rPr>
        <sz val="12"/>
        <rFont val="標楷體"/>
        <family val="4"/>
      </rPr>
      <t>其他有關觀光遊憩區管理單位依據其旅遊資料填報。</t>
    </r>
  </si>
  <si>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</si>
  <si>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</si>
  <si>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中華民國  　　年　　月　　日編報</t>
  </si>
  <si>
    <t>中華民國　103   年度</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</si>
</sst>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29">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u val="single"/>
      <sz val="12"/>
      <name val="標楷體"/>
      <family val="4"/>
    </font>
    <font>
      <b/>
      <u val="single"/>
      <sz val="22"/>
      <name val="標楷體"/>
      <family val="4"/>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6" fillId="16" borderId="0" applyNumberFormat="0" applyBorder="0" applyAlignment="0" applyProtection="0"/>
    <xf numFmtId="0" fontId="17" fillId="0" borderId="1" applyNumberFormat="0" applyFill="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1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17" borderId="8" applyNumberFormat="0" applyAlignment="0" applyProtection="0"/>
    <xf numFmtId="0" fontId="27" fillId="23" borderId="9" applyNumberFormat="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8" fillId="0" borderId="0" applyNumberFormat="0" applyFill="0" applyBorder="0" applyAlignment="0" applyProtection="0"/>
  </cellStyleXfs>
  <cellXfs count="97">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Font="1" applyAlignment="1">
      <alignment/>
    </xf>
    <xf numFmtId="0" fontId="1" fillId="0" borderId="11" xfId="0" applyFont="1" applyBorder="1" applyAlignment="1">
      <alignment vertical="top"/>
    </xf>
    <xf numFmtId="0" fontId="3" fillId="0" borderId="0" xfId="0" applyFont="1" applyBorder="1" applyAlignment="1">
      <alignment horizontal="center" vertical="center"/>
    </xf>
    <xf numFmtId="0" fontId="1" fillId="0" borderId="0" xfId="0" applyFont="1" applyAlignment="1">
      <alignment horizontal="right"/>
    </xf>
    <xf numFmtId="0" fontId="3" fillId="0" borderId="0" xfId="0" applyFont="1" applyAlignment="1">
      <alignment/>
    </xf>
    <xf numFmtId="0" fontId="3" fillId="0" borderId="0" xfId="0" applyFont="1" applyBorder="1" applyAlignment="1">
      <alignment horizontal="right" vertical="center"/>
    </xf>
    <xf numFmtId="0" fontId="1" fillId="0" borderId="0" xfId="0" applyFont="1" applyAlignment="1">
      <alignment horizontal="right"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0" fillId="0" borderId="0" xfId="0" applyFont="1" applyAlignment="1">
      <alignment vertical="center"/>
    </xf>
    <xf numFmtId="0" fontId="11" fillId="0" borderId="10" xfId="0" applyFont="1" applyBorder="1" applyAlignment="1">
      <alignment horizontal="center" vertical="center" wrapText="1"/>
    </xf>
    <xf numFmtId="209" fontId="1" fillId="0" borderId="12" xfId="0" applyNumberFormat="1" applyFont="1" applyBorder="1" applyAlignment="1">
      <alignment/>
    </xf>
    <xf numFmtId="202" fontId="1" fillId="0" borderId="13" xfId="0" applyNumberFormat="1" applyFont="1" applyBorder="1" applyAlignment="1">
      <alignment/>
    </xf>
    <xf numFmtId="44" fontId="1" fillId="0" borderId="13" xfId="0" applyNumberFormat="1" applyFont="1" applyBorder="1" applyAlignment="1">
      <alignment/>
    </xf>
    <xf numFmtId="202" fontId="1" fillId="0" borderId="13" xfId="0" applyNumberFormat="1" applyFont="1" applyBorder="1" applyAlignment="1">
      <alignment horizontal="right"/>
    </xf>
    <xf numFmtId="209" fontId="1" fillId="0" borderId="13" xfId="0" applyNumberFormat="1" applyFont="1" applyFill="1" applyBorder="1" applyAlignment="1">
      <alignment/>
    </xf>
    <xf numFmtId="0" fontId="0" fillId="16" borderId="0" xfId="0" applyFill="1" applyAlignment="1">
      <alignment/>
    </xf>
    <xf numFmtId="0" fontId="1" fillId="0" borderId="14" xfId="0" applyFont="1" applyFill="1" applyBorder="1" applyAlignment="1">
      <alignment horizontal="left"/>
    </xf>
    <xf numFmtId="0" fontId="0" fillId="0" borderId="15" xfId="0" applyFill="1" applyBorder="1" applyAlignment="1">
      <alignment horizontal="left" vertical="center"/>
    </xf>
    <xf numFmtId="202" fontId="1" fillId="0" borderId="12" xfId="0" applyNumberFormat="1" applyFont="1" applyFill="1" applyBorder="1" applyAlignment="1">
      <alignment horizontal="right"/>
    </xf>
    <xf numFmtId="0" fontId="1" fillId="0" borderId="11" xfId="0" applyFont="1" applyFill="1" applyBorder="1" applyAlignment="1">
      <alignment horizontal="left"/>
    </xf>
    <xf numFmtId="0" fontId="0" fillId="0" borderId="0" xfId="0" applyFill="1" applyAlignment="1">
      <alignment/>
    </xf>
    <xf numFmtId="202" fontId="1" fillId="0" borderId="12" xfId="0" applyNumberFormat="1" applyFont="1" applyFill="1" applyBorder="1" applyAlignment="1">
      <alignment/>
    </xf>
    <xf numFmtId="202" fontId="1" fillId="0" borderId="13" xfId="0" applyNumberFormat="1" applyFont="1" applyFill="1" applyBorder="1" applyAlignment="1">
      <alignment horizontal="right"/>
    </xf>
    <xf numFmtId="0" fontId="1" fillId="0" borderId="16" xfId="0" applyFont="1" applyFill="1" applyBorder="1" applyAlignment="1">
      <alignment horizontal="left"/>
    </xf>
    <xf numFmtId="202" fontId="1" fillId="0" borderId="13" xfId="0" applyNumberFormat="1" applyFont="1" applyFill="1" applyBorder="1" applyAlignment="1">
      <alignment/>
    </xf>
    <xf numFmtId="202" fontId="1" fillId="0" borderId="10" xfId="0" applyNumberFormat="1" applyFont="1" applyFill="1" applyBorder="1" applyAlignment="1">
      <alignment horizontal="right"/>
    </xf>
    <xf numFmtId="44" fontId="1" fillId="0" borderId="13" xfId="0" applyNumberFormat="1" applyFont="1" applyFill="1" applyBorder="1" applyAlignment="1">
      <alignment/>
    </xf>
    <xf numFmtId="0" fontId="13" fillId="0" borderId="14" xfId="0" applyFont="1" applyFill="1" applyBorder="1" applyAlignment="1">
      <alignment/>
    </xf>
    <xf numFmtId="0" fontId="1" fillId="0" borderId="15" xfId="0" applyFont="1" applyFill="1" applyBorder="1" applyAlignment="1">
      <alignment horizontal="left" vertical="center"/>
    </xf>
    <xf numFmtId="0" fontId="1" fillId="0" borderId="14" xfId="0" applyFont="1" applyFill="1" applyBorder="1" applyAlignment="1">
      <alignment/>
    </xf>
    <xf numFmtId="0" fontId="1" fillId="0" borderId="15" xfId="0" applyFont="1" applyFill="1" applyBorder="1" applyAlignment="1">
      <alignment/>
    </xf>
    <xf numFmtId="209" fontId="1" fillId="0" borderId="12" xfId="0" applyNumberFormat="1" applyFont="1" applyFill="1" applyBorder="1" applyAlignment="1">
      <alignment/>
    </xf>
    <xf numFmtId="202" fontId="1" fillId="0" borderId="10" xfId="0" applyNumberFormat="1" applyFont="1" applyFill="1" applyBorder="1" applyAlignment="1">
      <alignment/>
    </xf>
    <xf numFmtId="44" fontId="1" fillId="0" borderId="12" xfId="0" applyNumberFormat="1" applyFont="1" applyFill="1" applyBorder="1" applyAlignment="1">
      <alignment/>
    </xf>
    <xf numFmtId="202" fontId="1" fillId="0" borderId="10" xfId="0" applyNumberFormat="1" applyFont="1" applyFill="1" applyBorder="1" applyAlignment="1">
      <alignment horizontal="left"/>
    </xf>
    <xf numFmtId="41" fontId="1" fillId="0" borderId="12" xfId="0" applyNumberFormat="1" applyFont="1" applyFill="1" applyBorder="1" applyAlignment="1">
      <alignment horizontal="right"/>
    </xf>
    <xf numFmtId="44" fontId="1" fillId="0" borderId="12" xfId="0" applyNumberFormat="1" applyFont="1" applyFill="1" applyBorder="1" applyAlignment="1">
      <alignment/>
    </xf>
    <xf numFmtId="41" fontId="1" fillId="0" borderId="12" xfId="0" applyNumberFormat="1" applyFont="1" applyFill="1" applyBorder="1" applyAlignment="1">
      <alignment/>
    </xf>
    <xf numFmtId="209" fontId="1" fillId="0" borderId="10" xfId="0" applyNumberFormat="1" applyFont="1" applyFill="1" applyBorder="1" applyAlignment="1">
      <alignment horizontal="right"/>
    </xf>
    <xf numFmtId="41" fontId="1" fillId="0" borderId="10" xfId="0" applyNumberFormat="1" applyFont="1" applyFill="1" applyBorder="1" applyAlignment="1">
      <alignment horizontal="right"/>
    </xf>
    <xf numFmtId="209" fontId="1" fillId="0" borderId="13" xfId="0" applyNumberFormat="1" applyFont="1" applyFill="1" applyBorder="1" applyAlignment="1">
      <alignment horizontal="right"/>
    </xf>
    <xf numFmtId="42" fontId="1" fillId="0" borderId="0" xfId="0" applyNumberFormat="1" applyFont="1" applyAlignment="1">
      <alignment/>
    </xf>
    <xf numFmtId="42" fontId="1" fillId="0" borderId="13" xfId="0" applyNumberFormat="1" applyFont="1" applyBorder="1" applyAlignment="1">
      <alignment/>
    </xf>
    <xf numFmtId="42" fontId="1" fillId="0" borderId="12" xfId="0" applyNumberFormat="1" applyFont="1" applyFill="1" applyBorder="1" applyAlignment="1">
      <alignment/>
    </xf>
    <xf numFmtId="41" fontId="1" fillId="0" borderId="13" xfId="0" applyNumberFormat="1" applyFont="1" applyFill="1" applyBorder="1" applyAlignment="1">
      <alignment horizontal="right"/>
    </xf>
    <xf numFmtId="42" fontId="1" fillId="0" borderId="13" xfId="0" applyNumberFormat="1" applyFont="1" applyFill="1" applyBorder="1" applyAlignment="1">
      <alignment/>
    </xf>
    <xf numFmtId="42" fontId="0" fillId="0" borderId="0" xfId="0" applyNumberFormat="1" applyAlignment="1">
      <alignment/>
    </xf>
    <xf numFmtId="209" fontId="1" fillId="0" borderId="12" xfId="0" applyNumberFormat="1" applyFont="1" applyFill="1" applyBorder="1" applyAlignment="1">
      <alignment horizontal="right"/>
    </xf>
    <xf numFmtId="202" fontId="1" fillId="0" borderId="12" xfId="0" applyNumberFormat="1" applyFont="1" applyBorder="1" applyAlignment="1">
      <alignment/>
    </xf>
    <xf numFmtId="42" fontId="1" fillId="0" borderId="10" xfId="0" applyNumberFormat="1" applyFont="1" applyFill="1" applyBorder="1" applyAlignment="1">
      <alignment/>
    </xf>
    <xf numFmtId="44" fontId="1" fillId="0" borderId="10" xfId="0" applyNumberFormat="1" applyFont="1" applyFill="1" applyBorder="1" applyAlignment="1">
      <alignment/>
    </xf>
    <xf numFmtId="42" fontId="1" fillId="0" borderId="12" xfId="0" applyNumberFormat="1" applyFont="1" applyFill="1" applyBorder="1" applyAlignment="1">
      <alignment/>
    </xf>
    <xf numFmtId="3" fontId="1" fillId="0" borderId="10" xfId="0" applyNumberFormat="1" applyFont="1" applyBorder="1" applyAlignment="1">
      <alignment horizontal="right"/>
    </xf>
    <xf numFmtId="42" fontId="1" fillId="0" borderId="11" xfId="0" applyNumberFormat="1" applyFont="1" applyFill="1" applyBorder="1" applyAlignment="1">
      <alignment/>
    </xf>
    <xf numFmtId="44" fontId="1" fillId="0" borderId="11" xfId="0" applyNumberFormat="1" applyFont="1" applyFill="1" applyBorder="1" applyAlignment="1">
      <alignment/>
    </xf>
    <xf numFmtId="42" fontId="1" fillId="0" borderId="17" xfId="0" applyNumberFormat="1" applyFont="1" applyFill="1" applyBorder="1" applyAlignment="1">
      <alignment/>
    </xf>
    <xf numFmtId="44" fontId="1" fillId="0" borderId="17" xfId="0" applyNumberFormat="1" applyFont="1" applyFill="1" applyBorder="1" applyAlignment="1">
      <alignment/>
    </xf>
    <xf numFmtId="202" fontId="1" fillId="0" borderId="15" xfId="0" applyNumberFormat="1" applyFont="1" applyFill="1" applyBorder="1" applyAlignment="1">
      <alignment horizontal="left"/>
    </xf>
    <xf numFmtId="42" fontId="1" fillId="0" borderId="16" xfId="0" applyNumberFormat="1" applyFont="1" applyFill="1" applyBorder="1" applyAlignment="1">
      <alignment/>
    </xf>
    <xf numFmtId="44" fontId="1" fillId="0" borderId="16" xfId="0" applyNumberFormat="1" applyFont="1" applyFill="1" applyBorder="1" applyAlignment="1">
      <alignment/>
    </xf>
    <xf numFmtId="0" fontId="1" fillId="0" borderId="10" xfId="0" applyFont="1" applyBorder="1" applyAlignment="1">
      <alignment horizontal="center" vertical="center" wrapText="1"/>
    </xf>
    <xf numFmtId="42" fontId="1" fillId="0" borderId="11" xfId="0" applyNumberFormat="1" applyFont="1" applyFill="1" applyBorder="1" applyAlignment="1">
      <alignment/>
    </xf>
    <xf numFmtId="202" fontId="1" fillId="0" borderId="12" xfId="0" applyNumberFormat="1" applyFont="1" applyFill="1" applyBorder="1" applyAlignment="1">
      <alignment/>
    </xf>
    <xf numFmtId="209" fontId="1" fillId="0" borderId="11" xfId="0" applyNumberFormat="1" applyFont="1" applyFill="1" applyBorder="1" applyAlignment="1">
      <alignment/>
    </xf>
    <xf numFmtId="0" fontId="13" fillId="0" borderId="14" xfId="0" applyFont="1" applyFill="1" applyBorder="1" applyAlignment="1">
      <alignment/>
    </xf>
    <xf numFmtId="0" fontId="13" fillId="0" borderId="15" xfId="0" applyFont="1" applyFill="1" applyBorder="1" applyAlignment="1">
      <alignment/>
    </xf>
    <xf numFmtId="0" fontId="1" fillId="0" borderId="16" xfId="0" applyFont="1" applyFill="1" applyBorder="1" applyAlignment="1">
      <alignment horizontal="left"/>
    </xf>
    <xf numFmtId="0" fontId="1" fillId="0" borderId="14" xfId="0" applyFont="1" applyFill="1" applyBorder="1" applyAlignment="1">
      <alignment horizontal="left"/>
    </xf>
    <xf numFmtId="0" fontId="1" fillId="0" borderId="11" xfId="0" applyFont="1" applyBorder="1" applyAlignment="1">
      <alignment/>
    </xf>
    <xf numFmtId="0" fontId="1" fillId="0" borderId="12" xfId="0" applyFont="1" applyBorder="1" applyAlignment="1">
      <alignment/>
    </xf>
    <xf numFmtId="0" fontId="8" fillId="0" borderId="18" xfId="0" applyFont="1" applyBorder="1" applyAlignment="1">
      <alignment horizontal="center" vertical="center"/>
    </xf>
    <xf numFmtId="0" fontId="7" fillId="0" borderId="18" xfId="0" applyFont="1" applyBorder="1" applyAlignment="1">
      <alignment horizontal="center" vertical="center"/>
    </xf>
    <xf numFmtId="0" fontId="1" fillId="0" borderId="17" xfId="0" applyFont="1" applyBorder="1" applyAlignment="1">
      <alignment/>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Fill="1" applyBorder="1" applyAlignment="1">
      <alignment horizontal="left"/>
    </xf>
    <xf numFmtId="0" fontId="1" fillId="0" borderId="11" xfId="0" applyFont="1" applyFill="1" applyBorder="1" applyAlignment="1">
      <alignment horizontal="left"/>
    </xf>
    <xf numFmtId="0" fontId="1" fillId="0" borderId="20"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3" fillId="0" borderId="14" xfId="0" applyFont="1" applyFill="1" applyBorder="1" applyAlignment="1">
      <alignment horizontal="left"/>
    </xf>
    <xf numFmtId="0" fontId="13" fillId="0" borderId="15" xfId="0" applyFont="1" applyFill="1" applyBorder="1" applyAlignment="1">
      <alignment horizontal="left"/>
    </xf>
    <xf numFmtId="0" fontId="1" fillId="0" borderId="14" xfId="0" applyFont="1" applyBorder="1" applyAlignment="1">
      <alignment horizontal="center" vertical="center"/>
    </xf>
    <xf numFmtId="0" fontId="1" fillId="0" borderId="15" xfId="0" applyFont="1" applyBorder="1" applyAlignment="1">
      <alignment horizontal="center" vertical="center"/>
    </xf>
    <xf numFmtId="42" fontId="1" fillId="0" borderId="20" xfId="0" applyNumberFormat="1" applyFont="1" applyBorder="1" applyAlignment="1">
      <alignment horizontal="center" vertical="center"/>
    </xf>
    <xf numFmtId="42" fontId="1" fillId="0" borderId="13" xfId="0" applyNumberFormat="1" applyFont="1" applyBorder="1" applyAlignment="1">
      <alignment horizontal="center" vertical="center"/>
    </xf>
  </cellXfs>
  <cellStyles count="7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主要觀光遊憩景點-統計方案報表程式_(會計)103年10月" xfId="40"/>
    <cellStyle name="好_空白表--旅館業督導管理" xfId="41"/>
    <cellStyle name="好_統計方案報表程式_(會計)103年_9月_-_台南市主要觀光遊憩景點遊客人數統計" xfId="42"/>
    <cellStyle name="好_統計方案報表程式_(會計)103年11月_-_主要觀光遊憩據點遊客人次統計" xfId="43"/>
    <cellStyle name="好_統計方案報表程式_(會計)103年7月_主要觀光遊憩據點遊客人數統計" xfId="44"/>
    <cellStyle name="好_統計方案報表程式_(會計)103年8月_臺南市主要觀光景點" xfId="45"/>
    <cellStyle name="好_統計方案報表程式-主要觀光遊憩景點_(會計)103年12月(1)" xfId="46"/>
    <cellStyle name="好_臺南市主要觀光遊憩據點遊客人次統計10302(1)" xfId="47"/>
    <cellStyle name="好_臺南市主要觀光遊憩據點遊客人次統計10303(3)" xfId="48"/>
    <cellStyle name="好_臺南市主要觀光遊憩據點遊客人次統計103年1-12月" xfId="49"/>
    <cellStyle name="好_臺南市主要觀光遊憩據點遊客人次統計103年4月" xfId="50"/>
    <cellStyle name="好_臺南市主要觀光遊憩據點遊客人次統計201405" xfId="51"/>
    <cellStyle name="好_臺南市主要觀光遊憩據點遊客人次統計報表_103年6月" xfId="52"/>
    <cellStyle name="Percent" xfId="53"/>
    <cellStyle name="計算方式" xfId="54"/>
    <cellStyle name="Currency" xfId="55"/>
    <cellStyle name="Currency [0]" xfId="56"/>
    <cellStyle name="連結的儲存格" xfId="57"/>
    <cellStyle name="備註" xfId="58"/>
    <cellStyle name="Hyperlink" xfId="59"/>
    <cellStyle name="說明文字" xfId="60"/>
    <cellStyle name="輔色1" xfId="61"/>
    <cellStyle name="輔色2" xfId="62"/>
    <cellStyle name="輔色3" xfId="63"/>
    <cellStyle name="輔色4" xfId="64"/>
    <cellStyle name="輔色5" xfId="65"/>
    <cellStyle name="輔色6" xfId="66"/>
    <cellStyle name="標題" xfId="67"/>
    <cellStyle name="標題 1" xfId="68"/>
    <cellStyle name="標題 2" xfId="69"/>
    <cellStyle name="標題 3" xfId="70"/>
    <cellStyle name="標題 4" xfId="71"/>
    <cellStyle name="輸入" xfId="72"/>
    <cellStyle name="輸出" xfId="73"/>
    <cellStyle name="檢查儲存格" xfId="74"/>
    <cellStyle name="壞" xfId="75"/>
    <cellStyle name="壞_主要觀光遊憩景點-統計方案報表程式_(會計)103年10月" xfId="76"/>
    <cellStyle name="壞_空白表--旅館業督導管理" xfId="77"/>
    <cellStyle name="壞_統計方案報表程式_(會計)103年_9月_-_台南市主要觀光遊憩景點遊客人數統計" xfId="78"/>
    <cellStyle name="壞_統計方案報表程式_(會計)103年11月_-_主要觀光遊憩據點遊客人次統計" xfId="79"/>
    <cellStyle name="壞_統計方案報表程式_(會計)103年7月_主要觀光遊憩據點遊客人數統計" xfId="80"/>
    <cellStyle name="壞_統計方案報表程式_(會計)103年8月_臺南市主要觀光景點" xfId="81"/>
    <cellStyle name="壞_統計方案報表程式-主要觀光遊憩景點_(會計)103年12月(1)" xfId="82"/>
    <cellStyle name="壞_臺南市主要觀光遊憩據點遊客人次統計10302(1)" xfId="83"/>
    <cellStyle name="壞_臺南市主要觀光遊憩據點遊客人次統計10303(3)" xfId="84"/>
    <cellStyle name="壞_臺南市主要觀光遊憩據點遊客人次統計103年1-12月" xfId="85"/>
    <cellStyle name="壞_臺南市主要觀光遊憩據點遊客人次統計103年4月" xfId="86"/>
    <cellStyle name="壞_臺南市主要觀光遊憩據點遊客人次統計201405" xfId="87"/>
    <cellStyle name="壞_臺南市主要觀光遊憩據點遊客人次統計報表_103年6月" xfId="88"/>
    <cellStyle name="警告文字" xfId="89"/>
  </cellStyles>
  <dxfs count="1">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Document\&#32113;&#35336;&#26041;&#26696;\&#35264;&#20809;&#23616;\01\&#34920;&#26684;&#27491;&#30906;&#29256;\&#34920;&#26684;&#27491;&#30906;&#29256;\97&#24180;&#35264;&#20809;&#36938;&#25001;&#21312;&#36938;&#23458;&#20154;&#27425;&#32113;&#35336;&#34920;(&#20462;&#27491;&#29256;)12&#26376;(1)9801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ownloads\MyDocument\&#32113;&#35336;&#26041;&#26696;\&#35264;&#20809;&#23616;\01\&#34920;&#26684;&#27491;&#30906;&#29256;\&#34920;&#26684;&#27491;&#30906;&#29256;\97&#24180;&#35264;&#20809;&#36938;&#25001;&#21312;&#36938;&#23458;&#20154;&#27425;&#32113;&#35336;&#34920;(&#20462;&#27491;&#29256;)12&#26376;(1)9801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MyDocument\&#32113;&#35336;&#26041;&#26696;\&#35264;&#20809;&#23616;\01\&#34920;&#26684;&#27491;&#30906;&#29256;\&#34920;&#26684;&#27491;&#30906;&#29256;\97&#24180;&#35264;&#20809;&#36938;&#25001;&#21312;&#36938;&#23458;&#20154;&#27425;&#32113;&#35336;&#34920;(&#20462;&#27491;&#29256;)12&#26376;(1)9801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0">
      <selection activeCell="I24" sqref="I24"/>
    </sheetView>
  </sheetViews>
  <sheetFormatPr defaultColWidth="9.00390625" defaultRowHeight="16.5"/>
  <cols>
    <col min="1" max="1" width="10.625" style="0" customWidth="1"/>
    <col min="3" max="3" width="16.50390625" style="0" customWidth="1"/>
    <col min="4" max="7" width="14.625" style="0" customWidth="1"/>
    <col min="8" max="8" width="18.625" style="0" customWidth="1"/>
    <col min="9" max="9" width="15.125" style="0" customWidth="1"/>
    <col min="10" max="10" width="11.625" style="0" customWidth="1"/>
    <col min="11" max="11" width="13.375" style="0" customWidth="1"/>
    <col min="12" max="12" width="23.25390625" style="0" customWidth="1"/>
  </cols>
  <sheetData>
    <row r="1" spans="1:12" s="6" customFormat="1" ht="15.75">
      <c r="A1" s="5" t="s">
        <v>0</v>
      </c>
      <c r="B1" s="1"/>
      <c r="C1" s="1"/>
      <c r="D1" s="1"/>
      <c r="E1" s="1"/>
      <c r="F1" s="1"/>
      <c r="G1" s="1"/>
      <c r="H1" s="1"/>
      <c r="I1" s="1"/>
      <c r="J1" s="1"/>
      <c r="K1" s="4" t="s">
        <v>1</v>
      </c>
      <c r="L1" s="4" t="s">
        <v>7</v>
      </c>
    </row>
    <row r="2" spans="1:12" s="6" customFormat="1" ht="15.75">
      <c r="A2" s="5" t="s">
        <v>8</v>
      </c>
      <c r="B2" s="7" t="s">
        <v>9</v>
      </c>
      <c r="C2" s="7"/>
      <c r="D2" s="75" t="s">
        <v>27</v>
      </c>
      <c r="E2" s="75"/>
      <c r="F2" s="75"/>
      <c r="G2" s="75"/>
      <c r="H2" s="75"/>
      <c r="I2" s="75"/>
      <c r="J2" s="76"/>
      <c r="K2" s="4" t="s">
        <v>2</v>
      </c>
      <c r="L2" s="13" t="s">
        <v>10</v>
      </c>
    </row>
    <row r="3" spans="1:12" ht="24" customHeight="1">
      <c r="A3" s="77" t="s">
        <v>25</v>
      </c>
      <c r="B3" s="78"/>
      <c r="C3" s="78"/>
      <c r="D3" s="78"/>
      <c r="E3" s="78"/>
      <c r="F3" s="78"/>
      <c r="G3" s="78"/>
      <c r="H3" s="78"/>
      <c r="I3" s="78"/>
      <c r="J3" s="78"/>
      <c r="K3" s="78"/>
      <c r="L3" s="78"/>
    </row>
    <row r="4" spans="1:11" ht="15.75">
      <c r="A4" s="1"/>
      <c r="B4" s="1"/>
      <c r="C4" s="1"/>
      <c r="D4" s="1"/>
      <c r="E4" s="1"/>
      <c r="F4" s="1"/>
      <c r="G4" s="1"/>
      <c r="H4" s="1"/>
      <c r="I4" s="1"/>
      <c r="J4" s="1"/>
      <c r="K4" s="1"/>
    </row>
    <row r="5" spans="2:12" ht="19.5">
      <c r="B5" s="8"/>
      <c r="C5" s="8"/>
      <c r="D5" s="8"/>
      <c r="E5" s="80" t="s">
        <v>60</v>
      </c>
      <c r="F5" s="80"/>
      <c r="G5" s="80"/>
      <c r="H5" s="80"/>
      <c r="I5" s="80"/>
      <c r="J5" s="8"/>
      <c r="K5" s="8"/>
      <c r="L5" s="9" t="s">
        <v>11</v>
      </c>
    </row>
    <row r="6" spans="1:12" s="6" customFormat="1" ht="24.75" customHeight="1">
      <c r="A6" s="82" t="s">
        <v>12</v>
      </c>
      <c r="B6" s="83"/>
      <c r="C6" s="81" t="s">
        <v>13</v>
      </c>
      <c r="D6" s="81"/>
      <c r="E6" s="81"/>
      <c r="F6" s="81"/>
      <c r="G6" s="81"/>
      <c r="H6" s="87" t="s">
        <v>14</v>
      </c>
      <c r="I6" s="67" t="s">
        <v>19</v>
      </c>
      <c r="J6" s="89" t="s">
        <v>15</v>
      </c>
      <c r="K6" s="82"/>
      <c r="L6" s="82"/>
    </row>
    <row r="7" spans="1:12" s="15" customFormat="1" ht="48">
      <c r="A7" s="80"/>
      <c r="B7" s="84"/>
      <c r="C7" s="14" t="s">
        <v>21</v>
      </c>
      <c r="D7" s="14" t="s">
        <v>22</v>
      </c>
      <c r="E7" s="14" t="s">
        <v>23</v>
      </c>
      <c r="F7" s="16" t="s">
        <v>26</v>
      </c>
      <c r="G7" s="16" t="s">
        <v>20</v>
      </c>
      <c r="H7" s="88"/>
      <c r="I7" s="67"/>
      <c r="J7" s="90"/>
      <c r="K7" s="80"/>
      <c r="L7" s="80"/>
    </row>
    <row r="8" spans="1:14" ht="24.75" customHeight="1">
      <c r="A8" s="93" t="s">
        <v>16</v>
      </c>
      <c r="B8" s="94"/>
      <c r="C8" s="17">
        <f aca="true" t="shared" si="0" ref="C8:I8">SUM(C9:C30)</f>
        <v>1971019</v>
      </c>
      <c r="D8" s="18">
        <f t="shared" si="0"/>
        <v>332730</v>
      </c>
      <c r="E8" s="18">
        <f t="shared" si="0"/>
        <v>1638289</v>
      </c>
      <c r="F8" s="18">
        <f t="shared" si="0"/>
        <v>1163151</v>
      </c>
      <c r="G8" s="18">
        <f>SUM(G9:G30)</f>
        <v>807868</v>
      </c>
      <c r="H8" s="19">
        <f t="shared" si="0"/>
        <v>26333739</v>
      </c>
      <c r="I8" s="20">
        <f t="shared" si="0"/>
        <v>2084112</v>
      </c>
      <c r="J8" s="79"/>
      <c r="K8" s="75"/>
      <c r="L8" s="75"/>
      <c r="N8" t="str">
        <f>IF(F8+G8=E8+D8,"Y","N")</f>
        <v>Y</v>
      </c>
    </row>
    <row r="9" spans="1:14" s="22" customFormat="1" ht="24.75" customHeight="1">
      <c r="A9" s="23" t="s">
        <v>28</v>
      </c>
      <c r="B9" s="24"/>
      <c r="C9" s="21">
        <f>SUM(D9+E9)</f>
        <v>4536</v>
      </c>
      <c r="D9" s="42">
        <v>4046</v>
      </c>
      <c r="E9" s="42">
        <v>490</v>
      </c>
      <c r="F9" s="42">
        <v>2496</v>
      </c>
      <c r="G9" s="42">
        <v>2040</v>
      </c>
      <c r="H9" s="43">
        <v>366618</v>
      </c>
      <c r="I9" s="25">
        <v>6035</v>
      </c>
      <c r="J9" s="26" t="s">
        <v>49</v>
      </c>
      <c r="K9" s="26"/>
      <c r="L9" s="26"/>
      <c r="M9" s="26"/>
      <c r="N9" s="22" t="str">
        <f aca="true" t="shared" si="1" ref="N9:N30">IF(F9+G9=E9+D9,"Y","N")</f>
        <v>Y</v>
      </c>
    </row>
    <row r="10" spans="1:14" s="27" customFormat="1" ht="24.75" customHeight="1">
      <c r="A10" s="23" t="s">
        <v>29</v>
      </c>
      <c r="B10" s="24"/>
      <c r="C10" s="21">
        <f aca="true" t="shared" si="2" ref="C10:C30">SUM(D10+E10)</f>
        <v>49623</v>
      </c>
      <c r="D10" s="28">
        <v>40198</v>
      </c>
      <c r="E10" s="28">
        <v>9425</v>
      </c>
      <c r="F10" s="28">
        <v>34108</v>
      </c>
      <c r="G10" s="28">
        <v>15515</v>
      </c>
      <c r="H10" s="43">
        <v>994525</v>
      </c>
      <c r="I10" s="25">
        <v>46358</v>
      </c>
      <c r="J10" s="26" t="s">
        <v>49</v>
      </c>
      <c r="K10" s="26"/>
      <c r="L10" s="26"/>
      <c r="M10" s="26"/>
      <c r="N10" s="27" t="str">
        <f t="shared" si="1"/>
        <v>Y</v>
      </c>
    </row>
    <row r="11" spans="1:14" s="22" customFormat="1" ht="24.75" customHeight="1">
      <c r="A11" s="23" t="s">
        <v>30</v>
      </c>
      <c r="B11" s="24"/>
      <c r="C11" s="21">
        <f>SUM(D11+E11)</f>
        <v>17522</v>
      </c>
      <c r="D11" s="44">
        <v>0</v>
      </c>
      <c r="E11" s="31">
        <v>17522</v>
      </c>
      <c r="F11" s="25">
        <v>13441</v>
      </c>
      <c r="G11" s="25">
        <v>4081</v>
      </c>
      <c r="H11" s="43">
        <v>0</v>
      </c>
      <c r="I11" s="29">
        <v>11239</v>
      </c>
      <c r="J11" s="30" t="s">
        <v>50</v>
      </c>
      <c r="K11" s="26"/>
      <c r="L11" s="26"/>
      <c r="M11" s="26"/>
      <c r="N11" s="22" t="str">
        <f>IF(F11+G11=E11+D11,"Y","N")</f>
        <v>Y</v>
      </c>
    </row>
    <row r="12" spans="1:14" s="22" customFormat="1" ht="24.75" customHeight="1">
      <c r="A12" s="23" t="s">
        <v>31</v>
      </c>
      <c r="B12" s="24"/>
      <c r="C12" s="21">
        <f t="shared" si="2"/>
        <v>18991</v>
      </c>
      <c r="D12" s="44">
        <v>0</v>
      </c>
      <c r="E12" s="31">
        <v>18991</v>
      </c>
      <c r="F12" s="31">
        <v>7664</v>
      </c>
      <c r="G12" s="31">
        <v>11327</v>
      </c>
      <c r="H12" s="43">
        <v>0</v>
      </c>
      <c r="I12" s="25">
        <v>11443</v>
      </c>
      <c r="J12" s="30" t="s">
        <v>51</v>
      </c>
      <c r="K12" s="26"/>
      <c r="L12" s="26"/>
      <c r="M12" s="26"/>
      <c r="N12" s="22" t="str">
        <f t="shared" si="1"/>
        <v>Y</v>
      </c>
    </row>
    <row r="13" spans="1:14" s="27" customFormat="1" ht="24.75" customHeight="1">
      <c r="A13" s="91" t="s">
        <v>32</v>
      </c>
      <c r="B13" s="92"/>
      <c r="C13" s="21">
        <f>D13+E13</f>
        <v>15309</v>
      </c>
      <c r="D13" s="44">
        <v>8108</v>
      </c>
      <c r="E13" s="32">
        <v>7201</v>
      </c>
      <c r="F13" s="29">
        <v>2017</v>
      </c>
      <c r="G13" s="29">
        <v>13292</v>
      </c>
      <c r="H13" s="33">
        <v>799245</v>
      </c>
      <c r="I13" s="29">
        <v>9796</v>
      </c>
      <c r="J13" s="85" t="s">
        <v>53</v>
      </c>
      <c r="K13" s="86"/>
      <c r="L13" s="86"/>
      <c r="M13" s="86"/>
      <c r="N13" s="27" t="str">
        <f t="shared" si="1"/>
        <v>Y</v>
      </c>
    </row>
    <row r="14" spans="1:14" s="27" customFormat="1" ht="24.75" customHeight="1">
      <c r="A14" s="34" t="s">
        <v>33</v>
      </c>
      <c r="B14" s="35"/>
      <c r="C14" s="21">
        <f t="shared" si="2"/>
        <v>10195</v>
      </c>
      <c r="D14" s="44">
        <v>8772</v>
      </c>
      <c r="E14" s="32">
        <v>1423</v>
      </c>
      <c r="F14" s="29">
        <v>6296</v>
      </c>
      <c r="G14" s="29">
        <v>3899</v>
      </c>
      <c r="H14" s="33">
        <v>1030955</v>
      </c>
      <c r="I14" s="29">
        <v>7811</v>
      </c>
      <c r="J14" s="30" t="s">
        <v>49</v>
      </c>
      <c r="K14" s="26"/>
      <c r="L14" s="26"/>
      <c r="M14" s="26"/>
      <c r="N14" s="27" t="str">
        <f t="shared" si="1"/>
        <v>Y</v>
      </c>
    </row>
    <row r="15" spans="1:14" s="27" customFormat="1" ht="24.75" customHeight="1">
      <c r="A15" s="36" t="s">
        <v>34</v>
      </c>
      <c r="B15" s="35"/>
      <c r="C15" s="21">
        <f t="shared" si="2"/>
        <v>11688</v>
      </c>
      <c r="D15" s="44">
        <v>11229</v>
      </c>
      <c r="E15" s="32">
        <v>459</v>
      </c>
      <c r="F15" s="29">
        <v>2636</v>
      </c>
      <c r="G15" s="29">
        <v>9052</v>
      </c>
      <c r="H15" s="33">
        <v>574729</v>
      </c>
      <c r="I15" s="29">
        <v>16409</v>
      </c>
      <c r="J15" s="30" t="s">
        <v>49</v>
      </c>
      <c r="K15" s="26"/>
      <c r="L15" s="26"/>
      <c r="M15" s="26"/>
      <c r="N15" s="27" t="str">
        <f t="shared" si="1"/>
        <v>Y</v>
      </c>
    </row>
    <row r="16" spans="1:14" s="22" customFormat="1" ht="24.75" customHeight="1">
      <c r="A16" s="34" t="s">
        <v>35</v>
      </c>
      <c r="B16" s="37"/>
      <c r="C16" s="21">
        <f t="shared" si="2"/>
        <v>102589</v>
      </c>
      <c r="D16" s="44">
        <v>0</v>
      </c>
      <c r="E16" s="32">
        <v>102589</v>
      </c>
      <c r="F16" s="32">
        <v>45752</v>
      </c>
      <c r="G16" s="32">
        <v>56837</v>
      </c>
      <c r="H16" s="33">
        <v>0</v>
      </c>
      <c r="I16" s="29">
        <v>124938</v>
      </c>
      <c r="J16" s="41" t="s">
        <v>52</v>
      </c>
      <c r="K16" s="23"/>
      <c r="L16" s="23"/>
      <c r="M16" s="23"/>
      <c r="N16" s="22" t="str">
        <f t="shared" si="1"/>
        <v>Y</v>
      </c>
    </row>
    <row r="17" spans="1:14" s="27" customFormat="1" ht="24.75" customHeight="1">
      <c r="A17" s="34" t="s">
        <v>36</v>
      </c>
      <c r="B17" s="37"/>
      <c r="C17" s="21">
        <f>D17+E17</f>
        <v>32550</v>
      </c>
      <c r="D17" s="44">
        <v>15040</v>
      </c>
      <c r="E17" s="38">
        <v>17510</v>
      </c>
      <c r="F17" s="38">
        <v>24892</v>
      </c>
      <c r="G17" s="38">
        <v>7658</v>
      </c>
      <c r="H17" s="33">
        <v>995187</v>
      </c>
      <c r="I17" s="29">
        <v>35102</v>
      </c>
      <c r="J17" s="30" t="s">
        <v>49</v>
      </c>
      <c r="K17" s="23"/>
      <c r="L17" s="23"/>
      <c r="M17" s="23"/>
      <c r="N17" s="27" t="str">
        <f t="shared" si="1"/>
        <v>Y</v>
      </c>
    </row>
    <row r="18" spans="1:14" s="27" customFormat="1" ht="24.75" customHeight="1">
      <c r="A18" s="36" t="s">
        <v>37</v>
      </c>
      <c r="B18" s="37"/>
      <c r="C18" s="21">
        <f t="shared" si="2"/>
        <v>7642</v>
      </c>
      <c r="D18" s="44">
        <v>7174</v>
      </c>
      <c r="E18" s="28">
        <v>468</v>
      </c>
      <c r="F18" s="28">
        <v>4615</v>
      </c>
      <c r="G18" s="28">
        <v>3027</v>
      </c>
      <c r="H18" s="33">
        <v>1784450</v>
      </c>
      <c r="I18" s="29">
        <v>9212</v>
      </c>
      <c r="J18" s="30" t="s">
        <v>49</v>
      </c>
      <c r="K18" s="23"/>
      <c r="L18" s="23"/>
      <c r="M18" s="23"/>
      <c r="N18" s="27" t="str">
        <f t="shared" si="1"/>
        <v>Y</v>
      </c>
    </row>
    <row r="19" spans="1:14" s="27" customFormat="1" ht="24.75" customHeight="1">
      <c r="A19" s="34" t="s">
        <v>38</v>
      </c>
      <c r="B19" s="37"/>
      <c r="C19" s="21">
        <f t="shared" si="2"/>
        <v>63459</v>
      </c>
      <c r="D19" s="44">
        <v>55254</v>
      </c>
      <c r="E19" s="31">
        <v>8205</v>
      </c>
      <c r="F19" s="31">
        <v>42081</v>
      </c>
      <c r="G19" s="31">
        <v>21378</v>
      </c>
      <c r="H19" s="33">
        <v>7764500</v>
      </c>
      <c r="I19" s="29">
        <v>186603</v>
      </c>
      <c r="J19" s="30" t="s">
        <v>49</v>
      </c>
      <c r="K19" s="23"/>
      <c r="L19" s="23"/>
      <c r="M19" s="23"/>
      <c r="N19" s="27" t="str">
        <f>IF(F19+G19=E19+D19,"Y","N")</f>
        <v>Y</v>
      </c>
    </row>
    <row r="20" spans="1:14" s="27" customFormat="1" ht="24.75" customHeight="1">
      <c r="A20" s="34" t="s">
        <v>39</v>
      </c>
      <c r="B20" s="37"/>
      <c r="C20" s="21">
        <f t="shared" si="2"/>
        <v>6085</v>
      </c>
      <c r="D20" s="44">
        <v>0</v>
      </c>
      <c r="E20" s="31">
        <v>6085</v>
      </c>
      <c r="F20" s="21">
        <v>3682</v>
      </c>
      <c r="G20" s="21">
        <v>2403</v>
      </c>
      <c r="H20" s="33">
        <v>0</v>
      </c>
      <c r="I20" s="29">
        <v>5652</v>
      </c>
      <c r="J20" s="30" t="s">
        <v>49</v>
      </c>
      <c r="K20" s="23"/>
      <c r="L20" s="23"/>
      <c r="M20" s="23"/>
      <c r="N20" s="27" t="str">
        <f t="shared" si="1"/>
        <v>Y</v>
      </c>
    </row>
    <row r="21" spans="1:14" s="27" customFormat="1" ht="24.75" customHeight="1">
      <c r="A21" s="71" t="s">
        <v>40</v>
      </c>
      <c r="B21" s="72"/>
      <c r="C21" s="21">
        <f t="shared" si="2"/>
        <v>14563</v>
      </c>
      <c r="D21" s="44">
        <v>11296</v>
      </c>
      <c r="E21" s="31">
        <v>3267</v>
      </c>
      <c r="F21" s="31">
        <v>10281</v>
      </c>
      <c r="G21" s="31">
        <v>4282</v>
      </c>
      <c r="H21" s="33">
        <v>4359360</v>
      </c>
      <c r="I21" s="29">
        <v>10371</v>
      </c>
      <c r="J21" s="73" t="s">
        <v>53</v>
      </c>
      <c r="K21" s="74"/>
      <c r="L21" s="74"/>
      <c r="M21" s="74"/>
      <c r="N21" s="27" t="str">
        <f t="shared" si="1"/>
        <v>Y</v>
      </c>
    </row>
    <row r="22" spans="1:14" s="27" customFormat="1" ht="24.75" customHeight="1">
      <c r="A22" s="71" t="s">
        <v>41</v>
      </c>
      <c r="B22" s="72"/>
      <c r="C22" s="21">
        <f>F22+G22</f>
        <v>800500</v>
      </c>
      <c r="D22" s="44">
        <v>0</v>
      </c>
      <c r="E22" s="31">
        <f>F22+G22</f>
        <v>800500</v>
      </c>
      <c r="F22" s="31">
        <v>480300</v>
      </c>
      <c r="G22" s="31">
        <v>320200</v>
      </c>
      <c r="H22" s="33">
        <v>0</v>
      </c>
      <c r="I22" s="29">
        <v>889650</v>
      </c>
      <c r="J22" s="73" t="s">
        <v>54</v>
      </c>
      <c r="K22" s="74"/>
      <c r="L22" s="74"/>
      <c r="M22" s="74"/>
      <c r="N22" s="27" t="str">
        <f t="shared" si="1"/>
        <v>Y</v>
      </c>
    </row>
    <row r="23" spans="1:14" s="27" customFormat="1" ht="24.75" customHeight="1">
      <c r="A23" s="34" t="s">
        <v>42</v>
      </c>
      <c r="B23" s="37"/>
      <c r="C23" s="21">
        <f>F23+G23</f>
        <v>332844</v>
      </c>
      <c r="D23" s="44">
        <v>0</v>
      </c>
      <c r="E23" s="31">
        <f>F23+G23</f>
        <v>332844</v>
      </c>
      <c r="F23" s="31">
        <v>199706</v>
      </c>
      <c r="G23" s="31">
        <v>133138</v>
      </c>
      <c r="H23" s="33">
        <v>0</v>
      </c>
      <c r="I23" s="29">
        <v>364800</v>
      </c>
      <c r="J23" s="30" t="s">
        <v>55</v>
      </c>
      <c r="K23" s="23"/>
      <c r="L23" s="23"/>
      <c r="M23" s="23"/>
      <c r="N23" s="27" t="str">
        <f t="shared" si="1"/>
        <v>Y</v>
      </c>
    </row>
    <row r="24" spans="1:14" s="27" customFormat="1" ht="24.75" customHeight="1">
      <c r="A24" s="34" t="s">
        <v>43</v>
      </c>
      <c r="B24" s="37"/>
      <c r="C24" s="21">
        <f>D24+E24</f>
        <v>15305</v>
      </c>
      <c r="D24" s="44">
        <v>0</v>
      </c>
      <c r="E24" s="32">
        <v>15305</v>
      </c>
      <c r="F24" s="32">
        <v>5698</v>
      </c>
      <c r="G24" s="32">
        <v>9607</v>
      </c>
      <c r="H24" s="33">
        <v>0</v>
      </c>
      <c r="I24" s="29">
        <v>22253</v>
      </c>
      <c r="J24" s="30" t="s">
        <v>50</v>
      </c>
      <c r="K24" s="23"/>
      <c r="L24" s="23"/>
      <c r="M24" s="23"/>
      <c r="N24" s="27" t="str">
        <f t="shared" si="1"/>
        <v>Y</v>
      </c>
    </row>
    <row r="25" spans="1:14" s="27" customFormat="1" ht="24.75" customHeight="1">
      <c r="A25" s="71" t="s">
        <v>57</v>
      </c>
      <c r="B25" s="72"/>
      <c r="C25" s="21">
        <f t="shared" si="2"/>
        <v>76167</v>
      </c>
      <c r="D25" s="44">
        <v>52809</v>
      </c>
      <c r="E25" s="39">
        <v>23358</v>
      </c>
      <c r="F25" s="39">
        <v>34185</v>
      </c>
      <c r="G25" s="39">
        <v>41982</v>
      </c>
      <c r="H25" s="33">
        <v>3450140</v>
      </c>
      <c r="I25" s="29">
        <v>70441</v>
      </c>
      <c r="J25" s="73" t="s">
        <v>53</v>
      </c>
      <c r="K25" s="74"/>
      <c r="L25" s="74"/>
      <c r="M25" s="74"/>
      <c r="N25" s="27" t="str">
        <f t="shared" si="1"/>
        <v>Y</v>
      </c>
    </row>
    <row r="26" spans="1:14" s="27" customFormat="1" ht="24.75" customHeight="1">
      <c r="A26" s="71" t="s">
        <v>44</v>
      </c>
      <c r="B26" s="72"/>
      <c r="C26" s="21">
        <f t="shared" si="2"/>
        <v>22084</v>
      </c>
      <c r="D26" s="44">
        <v>15231</v>
      </c>
      <c r="E26" s="39">
        <v>6853</v>
      </c>
      <c r="F26" s="39">
        <v>9103</v>
      </c>
      <c r="G26" s="39">
        <v>12981</v>
      </c>
      <c r="H26" s="33">
        <v>375320</v>
      </c>
      <c r="I26" s="29">
        <v>18411</v>
      </c>
      <c r="J26" s="73" t="s">
        <v>56</v>
      </c>
      <c r="K26" s="74"/>
      <c r="L26" s="74"/>
      <c r="M26" s="74"/>
      <c r="N26" s="27" t="str">
        <f t="shared" si="1"/>
        <v>Y</v>
      </c>
    </row>
    <row r="27" spans="1:14" s="27" customFormat="1" ht="24.75" customHeight="1">
      <c r="A27" s="71" t="s">
        <v>45</v>
      </c>
      <c r="B27" s="72"/>
      <c r="C27" s="21">
        <f t="shared" si="2"/>
        <v>48000</v>
      </c>
      <c r="D27" s="44">
        <v>0</v>
      </c>
      <c r="E27" s="39">
        <v>48000</v>
      </c>
      <c r="F27" s="39">
        <v>36000</v>
      </c>
      <c r="G27" s="39">
        <v>12000</v>
      </c>
      <c r="H27" s="33">
        <v>0</v>
      </c>
      <c r="I27" s="29">
        <v>49309</v>
      </c>
      <c r="J27" s="30" t="s">
        <v>50</v>
      </c>
      <c r="K27" s="23"/>
      <c r="L27" s="23"/>
      <c r="M27" s="23"/>
      <c r="N27" s="27" t="str">
        <f t="shared" si="1"/>
        <v>Y</v>
      </c>
    </row>
    <row r="28" spans="1:14" s="27" customFormat="1" ht="24.75" customHeight="1">
      <c r="A28" s="34" t="s">
        <v>46</v>
      </c>
      <c r="B28" s="37"/>
      <c r="C28" s="21">
        <f t="shared" si="2"/>
        <v>6756</v>
      </c>
      <c r="D28" s="44">
        <v>0</v>
      </c>
      <c r="E28" s="39">
        <v>6756</v>
      </c>
      <c r="F28" s="39">
        <v>3207</v>
      </c>
      <c r="G28" s="39">
        <v>3549</v>
      </c>
      <c r="H28" s="33">
        <v>0</v>
      </c>
      <c r="I28" s="29">
        <v>3769</v>
      </c>
      <c r="J28" s="30" t="s">
        <v>50</v>
      </c>
      <c r="K28" s="23"/>
      <c r="L28" s="23"/>
      <c r="M28" s="23"/>
      <c r="N28" s="27" t="str">
        <f t="shared" si="1"/>
        <v>Y</v>
      </c>
    </row>
    <row r="29" spans="1:14" s="27" customFormat="1" ht="24.75" customHeight="1">
      <c r="A29" s="34" t="s">
        <v>47</v>
      </c>
      <c r="B29" s="37"/>
      <c r="C29" s="21">
        <f t="shared" si="2"/>
        <v>160000</v>
      </c>
      <c r="D29" s="44">
        <v>0</v>
      </c>
      <c r="E29" s="39">
        <v>160000</v>
      </c>
      <c r="F29" s="39">
        <v>120000</v>
      </c>
      <c r="G29" s="39">
        <v>40000</v>
      </c>
      <c r="H29" s="33">
        <v>0</v>
      </c>
      <c r="I29" s="29">
        <v>48219</v>
      </c>
      <c r="J29" s="30" t="s">
        <v>50</v>
      </c>
      <c r="K29" s="23"/>
      <c r="L29" s="23"/>
      <c r="M29" s="23"/>
      <c r="N29" s="27" t="str">
        <f t="shared" si="1"/>
        <v>Y</v>
      </c>
    </row>
    <row r="30" spans="1:14" s="27" customFormat="1" ht="24.75" customHeight="1">
      <c r="A30" s="34" t="s">
        <v>48</v>
      </c>
      <c r="B30" s="37"/>
      <c r="C30" s="21">
        <f t="shared" si="2"/>
        <v>154611</v>
      </c>
      <c r="D30" s="44">
        <v>103573</v>
      </c>
      <c r="E30" s="39">
        <v>51038</v>
      </c>
      <c r="F30" s="39">
        <v>74991</v>
      </c>
      <c r="G30" s="39">
        <v>79620</v>
      </c>
      <c r="H30" s="40">
        <v>3838710</v>
      </c>
      <c r="I30" s="29">
        <v>136291</v>
      </c>
      <c r="J30" s="73" t="s">
        <v>53</v>
      </c>
      <c r="K30" s="74"/>
      <c r="L30" s="74"/>
      <c r="M30" s="74"/>
      <c r="N30" s="27" t="str">
        <f t="shared" si="1"/>
        <v>Y</v>
      </c>
    </row>
    <row r="31" spans="1:12" ht="24.75" customHeight="1">
      <c r="A31" s="3" t="s">
        <v>24</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58</v>
      </c>
    </row>
    <row r="33" spans="1:12" ht="24.75" customHeight="1">
      <c r="A33" s="3" t="s">
        <v>59</v>
      </c>
      <c r="B33" s="10"/>
      <c r="C33" s="10"/>
      <c r="D33" s="10"/>
      <c r="E33" s="10"/>
      <c r="F33" s="10"/>
      <c r="G33" s="10"/>
      <c r="H33" s="10"/>
      <c r="I33" s="10"/>
      <c r="J33" s="10"/>
      <c r="K33" s="10"/>
      <c r="L33" s="10"/>
    </row>
    <row r="34" spans="1:10" ht="19.5">
      <c r="A34" s="10"/>
      <c r="B34" s="10"/>
      <c r="C34" s="10"/>
      <c r="D34" s="10"/>
      <c r="E34" s="10"/>
      <c r="F34" s="10"/>
      <c r="G34" s="10"/>
      <c r="H34" s="10"/>
      <c r="I34" s="10"/>
      <c r="J34" s="10"/>
    </row>
    <row r="35" spans="1:12" s="6" customFormat="1" ht="15.75">
      <c r="A35" s="1" t="s">
        <v>17</v>
      </c>
      <c r="B35" s="1"/>
      <c r="C35" s="1"/>
      <c r="D35" s="2" t="s">
        <v>61</v>
      </c>
      <c r="E35" s="1"/>
      <c r="F35" s="2"/>
      <c r="G35" s="1" t="s">
        <v>4</v>
      </c>
      <c r="J35" s="9" t="s">
        <v>5</v>
      </c>
      <c r="L35" s="1"/>
    </row>
    <row r="36" spans="1:12" s="6" customFormat="1" ht="15.75">
      <c r="A36" s="1"/>
      <c r="B36" s="1"/>
      <c r="C36" s="1"/>
      <c r="D36" s="2"/>
      <c r="E36" s="1"/>
      <c r="F36" s="2"/>
      <c r="G36" s="1"/>
      <c r="J36" s="1"/>
      <c r="K36" s="9"/>
      <c r="L36" s="1"/>
    </row>
    <row r="37" spans="2:12" s="6" customFormat="1" ht="15.75">
      <c r="B37" s="1"/>
      <c r="C37" s="1"/>
      <c r="D37" s="2" t="s">
        <v>3</v>
      </c>
      <c r="E37" s="1"/>
      <c r="G37" s="1" t="s">
        <v>6</v>
      </c>
      <c r="H37" s="1"/>
      <c r="J37" s="1"/>
      <c r="K37" s="1"/>
      <c r="L37" s="1"/>
    </row>
    <row r="38" spans="1:12" ht="19.5">
      <c r="A38" s="1"/>
      <c r="B38" s="1"/>
      <c r="C38" s="1"/>
      <c r="E38" s="10"/>
      <c r="G38" s="10"/>
      <c r="H38" s="1"/>
      <c r="I38" s="1"/>
      <c r="J38" s="1"/>
      <c r="K38" s="1"/>
      <c r="L38" s="1"/>
    </row>
  </sheetData>
  <sheetProtection/>
  <mergeCells count="22">
    <mergeCell ref="H6:H7"/>
    <mergeCell ref="J6:L7"/>
    <mergeCell ref="A13:B13"/>
    <mergeCell ref="A8:B8"/>
    <mergeCell ref="J30:M30"/>
    <mergeCell ref="D2:J2"/>
    <mergeCell ref="A3:L3"/>
    <mergeCell ref="J8:L8"/>
    <mergeCell ref="I6:I7"/>
    <mergeCell ref="E5:I5"/>
    <mergeCell ref="C6:G6"/>
    <mergeCell ref="A6:B7"/>
    <mergeCell ref="A27:B27"/>
    <mergeCell ref="J13:M13"/>
    <mergeCell ref="J21:M21"/>
    <mergeCell ref="J22:M22"/>
    <mergeCell ref="J25:M25"/>
    <mergeCell ref="J26:M26"/>
    <mergeCell ref="A25:B25"/>
    <mergeCell ref="A26:B26"/>
    <mergeCell ref="A21:B21"/>
    <mergeCell ref="A22:B2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9" scale="86" r:id="rId1"/>
  <headerFooter alignWithMargins="0">
    <oddFooter>&amp;C&amp;"Arial Unicode MS,標準"&amp;14&amp;P</oddFooter>
  </headerFooter>
</worksheet>
</file>

<file path=xl/worksheets/sheet10.xml><?xml version="1.0" encoding="utf-8"?>
<worksheet xmlns="http://schemas.openxmlformats.org/spreadsheetml/2006/main" xmlns:r="http://schemas.openxmlformats.org/officeDocument/2006/relationships">
  <dimension ref="A1:N38"/>
  <sheetViews>
    <sheetView showGridLines="0" zoomScaleSheetLayoutView="100" zoomScalePageLayoutView="0" workbookViewId="0" topLeftCell="A1">
      <selection activeCell="I24" sqref="I24"/>
    </sheetView>
  </sheetViews>
  <sheetFormatPr defaultColWidth="9.00390625" defaultRowHeight="16.5"/>
  <cols>
    <col min="1" max="1" width="10.625" style="0" customWidth="1"/>
    <col min="3" max="3" width="16.50390625" style="0" customWidth="1"/>
    <col min="4" max="7" width="14.625" style="0" customWidth="1"/>
    <col min="8" max="8" width="18.625" style="53"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48"/>
      <c r="I1" s="1"/>
      <c r="J1" s="1"/>
      <c r="K1" s="4" t="s">
        <v>1</v>
      </c>
      <c r="L1" s="4" t="s">
        <v>7</v>
      </c>
    </row>
    <row r="2" spans="1:12" s="6" customFormat="1" ht="15.75">
      <c r="A2" s="5" t="s">
        <v>8</v>
      </c>
      <c r="B2" s="7" t="s">
        <v>9</v>
      </c>
      <c r="C2" s="7"/>
      <c r="D2" s="75" t="s">
        <v>64</v>
      </c>
      <c r="E2" s="75"/>
      <c r="F2" s="75"/>
      <c r="G2" s="75"/>
      <c r="H2" s="75"/>
      <c r="I2" s="75"/>
      <c r="J2" s="76"/>
      <c r="K2" s="4" t="s">
        <v>2</v>
      </c>
      <c r="L2" s="13" t="s">
        <v>10</v>
      </c>
    </row>
    <row r="3" spans="1:12" ht="24" customHeight="1">
      <c r="A3" s="77" t="s">
        <v>25</v>
      </c>
      <c r="B3" s="78"/>
      <c r="C3" s="78"/>
      <c r="D3" s="78"/>
      <c r="E3" s="78"/>
      <c r="F3" s="78"/>
      <c r="G3" s="78"/>
      <c r="H3" s="78"/>
      <c r="I3" s="78"/>
      <c r="J3" s="78"/>
      <c r="K3" s="78"/>
      <c r="L3" s="78"/>
    </row>
    <row r="4" spans="1:11" ht="15.75">
      <c r="A4" s="1"/>
      <c r="B4" s="1"/>
      <c r="C4" s="1"/>
      <c r="D4" s="1"/>
      <c r="E4" s="1"/>
      <c r="F4" s="1"/>
      <c r="G4" s="1"/>
      <c r="H4" s="48"/>
      <c r="I4" s="1"/>
      <c r="J4" s="1"/>
      <c r="K4" s="1"/>
    </row>
    <row r="5" spans="2:12" ht="19.5">
      <c r="B5" s="8"/>
      <c r="C5" s="8"/>
      <c r="D5" s="8"/>
      <c r="E5" s="80" t="s">
        <v>81</v>
      </c>
      <c r="F5" s="80"/>
      <c r="G5" s="80"/>
      <c r="H5" s="80"/>
      <c r="I5" s="80"/>
      <c r="J5" s="8"/>
      <c r="K5" s="8"/>
      <c r="L5" s="9" t="s">
        <v>11</v>
      </c>
    </row>
    <row r="6" spans="1:12" s="6" customFormat="1" ht="24.75" customHeight="1">
      <c r="A6" s="82" t="s">
        <v>12</v>
      </c>
      <c r="B6" s="83"/>
      <c r="C6" s="81" t="s">
        <v>13</v>
      </c>
      <c r="D6" s="81"/>
      <c r="E6" s="81"/>
      <c r="F6" s="81"/>
      <c r="G6" s="81"/>
      <c r="H6" s="95" t="s">
        <v>14</v>
      </c>
      <c r="I6" s="67" t="s">
        <v>19</v>
      </c>
      <c r="J6" s="89" t="s">
        <v>15</v>
      </c>
      <c r="K6" s="82"/>
      <c r="L6" s="82"/>
    </row>
    <row r="7" spans="1:12" s="15" customFormat="1" ht="48">
      <c r="A7" s="80"/>
      <c r="B7" s="84"/>
      <c r="C7" s="14" t="s">
        <v>21</v>
      </c>
      <c r="D7" s="14" t="s">
        <v>22</v>
      </c>
      <c r="E7" s="14" t="s">
        <v>23</v>
      </c>
      <c r="F7" s="16" t="s">
        <v>26</v>
      </c>
      <c r="G7" s="16" t="s">
        <v>20</v>
      </c>
      <c r="H7" s="96"/>
      <c r="I7" s="67"/>
      <c r="J7" s="90"/>
      <c r="K7" s="80"/>
      <c r="L7" s="80"/>
    </row>
    <row r="8" spans="1:14" ht="24.75" customHeight="1">
      <c r="A8" s="93" t="s">
        <v>16</v>
      </c>
      <c r="B8" s="94"/>
      <c r="C8" s="55">
        <f>SUM(D8:E8)</f>
        <v>2406057</v>
      </c>
      <c r="D8" s="55">
        <f>SUM(D9:D30)</f>
        <v>384449</v>
      </c>
      <c r="E8" s="18">
        <f>SUM(E9:E30)</f>
        <v>2021608</v>
      </c>
      <c r="F8" s="18">
        <f>SUM(F9:F30)</f>
        <v>1415894</v>
      </c>
      <c r="G8" s="18">
        <f>SUM(G9:G30)</f>
        <v>990163</v>
      </c>
      <c r="H8" s="49">
        <f>SUM(H9:H30)</f>
        <v>23576661</v>
      </c>
      <c r="I8" s="38">
        <v>2094382</v>
      </c>
      <c r="J8" s="79"/>
      <c r="K8" s="75"/>
      <c r="L8" s="75"/>
      <c r="N8" t="str">
        <f>IF(F8+G8=E8+D8,"Y","N")</f>
        <v>Y</v>
      </c>
    </row>
    <row r="9" spans="1:14" s="22" customFormat="1" ht="24.75" customHeight="1">
      <c r="A9" s="23" t="s">
        <v>28</v>
      </c>
      <c r="B9" s="24"/>
      <c r="C9" s="55">
        <v>5517</v>
      </c>
      <c r="D9" s="28">
        <v>5004</v>
      </c>
      <c r="E9" s="25">
        <v>513</v>
      </c>
      <c r="F9" s="25">
        <v>3342</v>
      </c>
      <c r="G9" s="25">
        <v>2175</v>
      </c>
      <c r="H9" s="50">
        <v>439505</v>
      </c>
      <c r="I9" s="21">
        <v>6391</v>
      </c>
      <c r="J9" s="26" t="s">
        <v>49</v>
      </c>
      <c r="K9" s="26"/>
      <c r="L9" s="26"/>
      <c r="M9" s="26"/>
      <c r="N9" s="22" t="str">
        <f aca="true" t="shared" si="0" ref="N9:N30">IF(F9+G9=E9+D9,"Y","N")</f>
        <v>Y</v>
      </c>
    </row>
    <row r="10" spans="1:14" s="27" customFormat="1" ht="24.75" customHeight="1">
      <c r="A10" s="23" t="s">
        <v>29</v>
      </c>
      <c r="B10" s="24"/>
      <c r="C10" s="55">
        <v>64239</v>
      </c>
      <c r="D10" s="28">
        <v>48222</v>
      </c>
      <c r="E10" s="28">
        <v>16017</v>
      </c>
      <c r="F10" s="28">
        <v>41450</v>
      </c>
      <c r="G10" s="28">
        <v>22789</v>
      </c>
      <c r="H10" s="50">
        <v>1193225</v>
      </c>
      <c r="I10" s="21">
        <v>53124</v>
      </c>
      <c r="J10" s="26" t="s">
        <v>49</v>
      </c>
      <c r="K10" s="26"/>
      <c r="L10" s="26"/>
      <c r="M10" s="26"/>
      <c r="N10" s="27" t="str">
        <f t="shared" si="0"/>
        <v>Y</v>
      </c>
    </row>
    <row r="11" spans="1:14" s="22" customFormat="1" ht="24.75" customHeight="1">
      <c r="A11" s="23" t="s">
        <v>30</v>
      </c>
      <c r="B11" s="24"/>
      <c r="C11" s="55">
        <v>303835</v>
      </c>
      <c r="D11" s="28">
        <v>0</v>
      </c>
      <c r="E11" s="25">
        <v>303835</v>
      </c>
      <c r="F11" s="25">
        <v>202227</v>
      </c>
      <c r="G11" s="25">
        <v>101608</v>
      </c>
      <c r="H11" s="43">
        <v>0</v>
      </c>
      <c r="I11" s="21">
        <v>18398</v>
      </c>
      <c r="J11" s="30" t="s">
        <v>50</v>
      </c>
      <c r="K11" s="26"/>
      <c r="L11" s="26"/>
      <c r="M11" s="26"/>
      <c r="N11" s="22" t="str">
        <f>IF(F11+G11=E11+D11,"Y","N")</f>
        <v>Y</v>
      </c>
    </row>
    <row r="12" spans="1:14" s="22" customFormat="1" ht="24.75" customHeight="1">
      <c r="A12" s="23" t="s">
        <v>31</v>
      </c>
      <c r="B12" s="24"/>
      <c r="C12" s="55">
        <v>15634</v>
      </c>
      <c r="D12" s="28">
        <v>0</v>
      </c>
      <c r="E12" s="28">
        <v>15634</v>
      </c>
      <c r="F12" s="28">
        <v>8037</v>
      </c>
      <c r="G12" s="28">
        <v>7597</v>
      </c>
      <c r="H12" s="43">
        <v>0</v>
      </c>
      <c r="I12" s="21">
        <v>24478</v>
      </c>
      <c r="J12" s="30" t="s">
        <v>51</v>
      </c>
      <c r="K12" s="26"/>
      <c r="L12" s="26"/>
      <c r="M12" s="26"/>
      <c r="N12" s="22" t="str">
        <f t="shared" si="0"/>
        <v>Y</v>
      </c>
    </row>
    <row r="13" spans="1:14" s="27" customFormat="1" ht="24.75" customHeight="1">
      <c r="A13" s="91" t="s">
        <v>32</v>
      </c>
      <c r="B13" s="92"/>
      <c r="C13" s="55">
        <v>41068</v>
      </c>
      <c r="D13" s="31">
        <v>32725</v>
      </c>
      <c r="E13" s="32">
        <v>8343</v>
      </c>
      <c r="F13" s="29">
        <v>10666</v>
      </c>
      <c r="G13" s="29">
        <v>30402</v>
      </c>
      <c r="H13" s="52">
        <v>1255289</v>
      </c>
      <c r="I13" s="21">
        <v>29303</v>
      </c>
      <c r="J13" s="85" t="s">
        <v>53</v>
      </c>
      <c r="K13" s="86"/>
      <c r="L13" s="86"/>
      <c r="M13" s="86"/>
      <c r="N13" s="27" t="str">
        <f t="shared" si="0"/>
        <v>Y</v>
      </c>
    </row>
    <row r="14" spans="1:14" s="27" customFormat="1" ht="24.75" customHeight="1">
      <c r="A14" s="34" t="s">
        <v>33</v>
      </c>
      <c r="B14" s="35"/>
      <c r="C14" s="55">
        <v>34645</v>
      </c>
      <c r="D14" s="31">
        <v>23103</v>
      </c>
      <c r="E14" s="32">
        <v>11542</v>
      </c>
      <c r="F14" s="29">
        <v>24419</v>
      </c>
      <c r="G14" s="29">
        <v>10226</v>
      </c>
      <c r="H14" s="52">
        <v>2523100</v>
      </c>
      <c r="I14" s="21">
        <v>16906</v>
      </c>
      <c r="J14" s="30" t="s">
        <v>49</v>
      </c>
      <c r="K14" s="26"/>
      <c r="L14" s="26"/>
      <c r="M14" s="26"/>
      <c r="N14" s="27" t="str">
        <f t="shared" si="0"/>
        <v>Y</v>
      </c>
    </row>
    <row r="15" spans="1:14" s="27" customFormat="1" ht="24.75" customHeight="1">
      <c r="A15" s="36" t="s">
        <v>34</v>
      </c>
      <c r="B15" s="35"/>
      <c r="C15" s="55">
        <v>19819</v>
      </c>
      <c r="D15" s="31">
        <v>19100</v>
      </c>
      <c r="E15" s="32">
        <v>719</v>
      </c>
      <c r="F15" s="29">
        <v>8867</v>
      </c>
      <c r="G15" s="29">
        <v>10952</v>
      </c>
      <c r="H15" s="52">
        <v>1046876</v>
      </c>
      <c r="I15" s="21">
        <v>29212</v>
      </c>
      <c r="J15" s="30" t="s">
        <v>49</v>
      </c>
      <c r="K15" s="26"/>
      <c r="L15" s="26"/>
      <c r="M15" s="26"/>
      <c r="N15" s="27" t="str">
        <f t="shared" si="0"/>
        <v>Y</v>
      </c>
    </row>
    <row r="16" spans="1:14" s="27" customFormat="1" ht="24.75" customHeight="1">
      <c r="A16" s="34" t="s">
        <v>35</v>
      </c>
      <c r="B16" s="37"/>
      <c r="C16" s="55">
        <v>47201</v>
      </c>
      <c r="D16" s="32">
        <v>0</v>
      </c>
      <c r="E16" s="32">
        <v>47201</v>
      </c>
      <c r="F16" s="32">
        <v>28321</v>
      </c>
      <c r="G16" s="32">
        <v>18880</v>
      </c>
      <c r="H16" s="33">
        <v>0</v>
      </c>
      <c r="I16" s="21">
        <v>45901</v>
      </c>
      <c r="J16" s="41" t="s">
        <v>52</v>
      </c>
      <c r="K16" s="23"/>
      <c r="L16" s="23"/>
      <c r="M16" s="23"/>
      <c r="N16" s="27" t="str">
        <f t="shared" si="0"/>
        <v>Y</v>
      </c>
    </row>
    <row r="17" spans="1:14" s="27" customFormat="1" ht="24.75" customHeight="1">
      <c r="A17" s="34" t="s">
        <v>36</v>
      </c>
      <c r="B17" s="37"/>
      <c r="C17" s="55">
        <v>31867</v>
      </c>
      <c r="D17" s="38">
        <v>17768</v>
      </c>
      <c r="E17" s="38">
        <v>14099</v>
      </c>
      <c r="F17" s="38">
        <v>17564</v>
      </c>
      <c r="G17" s="38">
        <v>14303</v>
      </c>
      <c r="H17" s="52">
        <v>986146</v>
      </c>
      <c r="I17" s="21">
        <v>30098</v>
      </c>
      <c r="J17" s="30" t="s">
        <v>49</v>
      </c>
      <c r="K17" s="23"/>
      <c r="L17" s="23"/>
      <c r="M17" s="23"/>
      <c r="N17" s="27" t="str">
        <f t="shared" si="0"/>
        <v>Y</v>
      </c>
    </row>
    <row r="18" spans="1:14" s="27" customFormat="1" ht="24.75" customHeight="1">
      <c r="A18" s="36" t="s">
        <v>37</v>
      </c>
      <c r="B18" s="37"/>
      <c r="C18" s="69">
        <v>8815</v>
      </c>
      <c r="D18" s="38">
        <v>8348</v>
      </c>
      <c r="E18" s="38">
        <v>467</v>
      </c>
      <c r="F18" s="38">
        <v>5857</v>
      </c>
      <c r="G18" s="38">
        <v>2958</v>
      </c>
      <c r="H18" s="52">
        <v>2022800</v>
      </c>
      <c r="I18" s="21">
        <v>10438</v>
      </c>
      <c r="J18" s="30" t="s">
        <v>49</v>
      </c>
      <c r="K18" s="23"/>
      <c r="L18" s="23"/>
      <c r="M18" s="23"/>
      <c r="N18" s="27" t="str">
        <f t="shared" si="0"/>
        <v>Y</v>
      </c>
    </row>
    <row r="19" spans="1:14" s="27" customFormat="1" ht="24.75" customHeight="1">
      <c r="A19" s="34" t="s">
        <v>38</v>
      </c>
      <c r="B19" s="37"/>
      <c r="C19" s="55">
        <v>39772</v>
      </c>
      <c r="D19" s="31">
        <v>27431</v>
      </c>
      <c r="E19" s="31">
        <v>12341</v>
      </c>
      <c r="F19" s="31">
        <v>29010</v>
      </c>
      <c r="G19" s="31">
        <v>10762</v>
      </c>
      <c r="H19" s="52">
        <v>3306600</v>
      </c>
      <c r="I19" s="31">
        <v>62765</v>
      </c>
      <c r="J19" s="30" t="s">
        <v>49</v>
      </c>
      <c r="K19" s="23"/>
      <c r="L19" s="23"/>
      <c r="M19" s="23"/>
      <c r="N19" s="27" t="str">
        <f>IF(F19+G19=E19+D19,"Y","N")</f>
        <v>Y</v>
      </c>
    </row>
    <row r="20" spans="1:14" s="27" customFormat="1" ht="24.75" customHeight="1">
      <c r="A20" s="34" t="s">
        <v>39</v>
      </c>
      <c r="B20" s="37"/>
      <c r="C20" s="55">
        <v>8147</v>
      </c>
      <c r="D20" s="31">
        <v>0</v>
      </c>
      <c r="E20" s="31">
        <v>8147</v>
      </c>
      <c r="F20" s="31">
        <v>5717</v>
      </c>
      <c r="G20" s="31">
        <v>2430</v>
      </c>
      <c r="H20" s="33">
        <v>0</v>
      </c>
      <c r="I20" s="31">
        <v>7637</v>
      </c>
      <c r="J20" s="30" t="s">
        <v>49</v>
      </c>
      <c r="K20" s="23"/>
      <c r="L20" s="23"/>
      <c r="M20" s="23"/>
      <c r="N20" s="27" t="str">
        <f t="shared" si="0"/>
        <v>Y</v>
      </c>
    </row>
    <row r="21" spans="1:14" s="27" customFormat="1" ht="24.75" customHeight="1">
      <c r="A21" s="71" t="s">
        <v>40</v>
      </c>
      <c r="B21" s="72"/>
      <c r="C21" s="55">
        <v>11322</v>
      </c>
      <c r="D21" s="31">
        <v>10919</v>
      </c>
      <c r="E21" s="31">
        <v>403</v>
      </c>
      <c r="F21" s="31">
        <v>8589</v>
      </c>
      <c r="G21" s="31">
        <v>2733</v>
      </c>
      <c r="H21" s="52">
        <v>3923400</v>
      </c>
      <c r="I21" s="31">
        <v>12785</v>
      </c>
      <c r="J21" s="73" t="s">
        <v>53</v>
      </c>
      <c r="K21" s="74"/>
      <c r="L21" s="74"/>
      <c r="M21" s="74"/>
      <c r="N21" s="27" t="str">
        <f t="shared" si="0"/>
        <v>Y</v>
      </c>
    </row>
    <row r="22" spans="1:14" s="27" customFormat="1" ht="24.75" customHeight="1">
      <c r="A22" s="71" t="s">
        <v>41</v>
      </c>
      <c r="B22" s="72"/>
      <c r="C22" s="55">
        <v>980700</v>
      </c>
      <c r="D22" s="31">
        <v>0</v>
      </c>
      <c r="E22" s="31">
        <v>980700</v>
      </c>
      <c r="F22" s="31">
        <v>588420</v>
      </c>
      <c r="G22" s="31">
        <v>392280</v>
      </c>
      <c r="H22" s="33">
        <v>0</v>
      </c>
      <c r="I22" s="31">
        <v>1000000</v>
      </c>
      <c r="J22" s="73" t="s">
        <v>54</v>
      </c>
      <c r="K22" s="74"/>
      <c r="L22" s="74"/>
      <c r="M22" s="74"/>
      <c r="N22" s="27" t="str">
        <f t="shared" si="0"/>
        <v>Y</v>
      </c>
    </row>
    <row r="23" spans="1:14" s="27" customFormat="1" ht="24.75" customHeight="1">
      <c r="A23" s="34" t="s">
        <v>42</v>
      </c>
      <c r="B23" s="37"/>
      <c r="C23" s="55">
        <v>371830</v>
      </c>
      <c r="D23" s="31">
        <v>0</v>
      </c>
      <c r="E23" s="31">
        <v>371830</v>
      </c>
      <c r="F23" s="31">
        <v>223098</v>
      </c>
      <c r="G23" s="31">
        <v>148732</v>
      </c>
      <c r="H23" s="33">
        <v>0</v>
      </c>
      <c r="I23" s="31">
        <v>391400</v>
      </c>
      <c r="J23" s="30" t="s">
        <v>55</v>
      </c>
      <c r="K23" s="23"/>
      <c r="L23" s="23"/>
      <c r="M23" s="23"/>
      <c r="N23" s="27" t="str">
        <f aca="true" t="shared" si="1" ref="N23:N29">IF(F23+G23=E23+D23,"Y","N")</f>
        <v>Y</v>
      </c>
    </row>
    <row r="24" spans="1:14" s="27" customFormat="1" ht="24.75" customHeight="1">
      <c r="A24" s="34" t="s">
        <v>43</v>
      </c>
      <c r="B24" s="37"/>
      <c r="C24" s="55">
        <v>19452</v>
      </c>
      <c r="D24" s="32">
        <v>0</v>
      </c>
      <c r="E24" s="32">
        <v>19452</v>
      </c>
      <c r="F24" s="32">
        <v>6406</v>
      </c>
      <c r="G24" s="32">
        <v>13046</v>
      </c>
      <c r="H24" s="33">
        <v>0</v>
      </c>
      <c r="I24" s="21">
        <v>17704</v>
      </c>
      <c r="J24" s="30" t="s">
        <v>50</v>
      </c>
      <c r="K24" s="23"/>
      <c r="L24" s="23"/>
      <c r="M24" s="23"/>
      <c r="N24" s="27" t="str">
        <f t="shared" si="1"/>
        <v>Y</v>
      </c>
    </row>
    <row r="25" spans="1:14" s="27" customFormat="1" ht="24.75" customHeight="1">
      <c r="A25" s="71" t="s">
        <v>57</v>
      </c>
      <c r="B25" s="72"/>
      <c r="C25" s="55">
        <v>84058</v>
      </c>
      <c r="D25" s="39">
        <v>58308</v>
      </c>
      <c r="E25" s="39">
        <v>25750</v>
      </c>
      <c r="F25" s="39">
        <v>39913</v>
      </c>
      <c r="G25" s="39">
        <v>44145</v>
      </c>
      <c r="H25" s="56">
        <v>1926610</v>
      </c>
      <c r="I25" s="21">
        <v>71580</v>
      </c>
      <c r="J25" s="73" t="s">
        <v>53</v>
      </c>
      <c r="K25" s="74"/>
      <c r="L25" s="74"/>
      <c r="M25" s="74"/>
      <c r="N25" s="27" t="str">
        <f t="shared" si="1"/>
        <v>Y</v>
      </c>
    </row>
    <row r="26" spans="1:14" s="27" customFormat="1" ht="24.75" customHeight="1">
      <c r="A26" s="71" t="s">
        <v>44</v>
      </c>
      <c r="B26" s="72"/>
      <c r="C26" s="55">
        <v>23785</v>
      </c>
      <c r="D26" s="39">
        <v>15857</v>
      </c>
      <c r="E26" s="39">
        <v>7928</v>
      </c>
      <c r="F26" s="39">
        <v>12388</v>
      </c>
      <c r="G26" s="39">
        <v>11397</v>
      </c>
      <c r="H26" s="52">
        <v>381645</v>
      </c>
      <c r="I26" s="21">
        <v>18954</v>
      </c>
      <c r="J26" s="73" t="s">
        <v>56</v>
      </c>
      <c r="K26" s="74"/>
      <c r="L26" s="74"/>
      <c r="M26" s="74"/>
      <c r="N26" s="27" t="str">
        <f t="shared" si="1"/>
        <v>Y</v>
      </c>
    </row>
    <row r="27" spans="1:14" s="27" customFormat="1" ht="24.75" customHeight="1">
      <c r="A27" s="71" t="s">
        <v>45</v>
      </c>
      <c r="B27" s="72"/>
      <c r="C27" s="55">
        <v>58841</v>
      </c>
      <c r="D27" s="39">
        <v>0</v>
      </c>
      <c r="E27" s="39">
        <v>58841</v>
      </c>
      <c r="F27" s="39">
        <v>27939</v>
      </c>
      <c r="G27" s="39">
        <v>30902</v>
      </c>
      <c r="H27" s="57">
        <v>0</v>
      </c>
      <c r="I27" s="21">
        <v>49517</v>
      </c>
      <c r="J27" s="30" t="s">
        <v>50</v>
      </c>
      <c r="K27" s="23"/>
      <c r="L27" s="23"/>
      <c r="M27" s="23"/>
      <c r="N27" s="27" t="str">
        <f t="shared" si="1"/>
        <v>Y</v>
      </c>
    </row>
    <row r="28" spans="1:14" s="27" customFormat="1" ht="24.75" customHeight="1">
      <c r="A28" s="34" t="s">
        <v>46</v>
      </c>
      <c r="B28" s="37"/>
      <c r="C28" s="55">
        <v>6211</v>
      </c>
      <c r="D28" s="39">
        <v>0</v>
      </c>
      <c r="E28" s="39">
        <v>6211</v>
      </c>
      <c r="F28" s="39">
        <v>2998</v>
      </c>
      <c r="G28" s="39">
        <v>3213</v>
      </c>
      <c r="H28" s="57">
        <v>0</v>
      </c>
      <c r="I28" s="21">
        <v>8680</v>
      </c>
      <c r="J28" s="30" t="s">
        <v>50</v>
      </c>
      <c r="K28" s="23"/>
      <c r="L28" s="23"/>
      <c r="M28" s="23"/>
      <c r="N28" s="27" t="str">
        <f t="shared" si="1"/>
        <v>Y</v>
      </c>
    </row>
    <row r="29" spans="1:14" s="27" customFormat="1" ht="24.75" customHeight="1">
      <c r="A29" s="34" t="s">
        <v>47</v>
      </c>
      <c r="B29" s="37"/>
      <c r="C29" s="55">
        <v>67246</v>
      </c>
      <c r="D29" s="39">
        <v>0</v>
      </c>
      <c r="E29" s="39">
        <v>67246</v>
      </c>
      <c r="F29" s="39">
        <v>31930</v>
      </c>
      <c r="G29" s="39">
        <v>35316</v>
      </c>
      <c r="H29" s="57">
        <v>0</v>
      </c>
      <c r="I29" s="21">
        <v>42359</v>
      </c>
      <c r="J29" s="30" t="s">
        <v>50</v>
      </c>
      <c r="K29" s="23"/>
      <c r="L29" s="23"/>
      <c r="M29" s="23"/>
      <c r="N29" s="27" t="str">
        <f t="shared" si="1"/>
        <v>Y</v>
      </c>
    </row>
    <row r="30" spans="1:14" s="27" customFormat="1" ht="24.75" customHeight="1">
      <c r="A30" s="34" t="s">
        <v>48</v>
      </c>
      <c r="B30" s="37"/>
      <c r="C30" s="55">
        <v>162053</v>
      </c>
      <c r="D30" s="39">
        <v>117664</v>
      </c>
      <c r="E30" s="39">
        <v>44389</v>
      </c>
      <c r="F30" s="39">
        <v>88736</v>
      </c>
      <c r="G30" s="39">
        <v>73317</v>
      </c>
      <c r="H30" s="58">
        <v>4571465</v>
      </c>
      <c r="I30" s="21">
        <v>146752</v>
      </c>
      <c r="J30" s="73" t="s">
        <v>53</v>
      </c>
      <c r="K30" s="74"/>
      <c r="L30" s="74"/>
      <c r="M30" s="74"/>
      <c r="N30" s="27" t="str">
        <f t="shared" si="0"/>
        <v>Y</v>
      </c>
    </row>
    <row r="31" spans="1:12" ht="24.75" customHeight="1">
      <c r="A31" s="3" t="s">
        <v>66</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82</v>
      </c>
    </row>
    <row r="33" spans="1:12" ht="24.75" customHeight="1">
      <c r="A33" s="3" t="s">
        <v>68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17</v>
      </c>
      <c r="B35" s="1"/>
      <c r="C35" s="1"/>
      <c r="D35" s="2" t="s">
        <v>3</v>
      </c>
      <c r="E35" s="1"/>
      <c r="F35" s="2"/>
      <c r="G35" s="1" t="s">
        <v>4</v>
      </c>
      <c r="J35" s="9" t="s">
        <v>5</v>
      </c>
      <c r="L35" s="1"/>
    </row>
    <row r="36" spans="1:12" s="6" customFormat="1" ht="15.75">
      <c r="A36" s="1"/>
      <c r="B36" s="1"/>
      <c r="C36" s="1"/>
      <c r="D36" s="2"/>
      <c r="E36" s="1"/>
      <c r="F36" s="2"/>
      <c r="G36" s="1"/>
      <c r="J36" s="1"/>
      <c r="K36" s="9"/>
      <c r="L36" s="1"/>
    </row>
    <row r="37" spans="2:12" s="6" customFormat="1" ht="15.75">
      <c r="B37" s="1"/>
      <c r="C37" s="1"/>
      <c r="D37" s="2" t="s">
        <v>3</v>
      </c>
      <c r="E37" s="1"/>
      <c r="G37" s="1" t="s">
        <v>6</v>
      </c>
      <c r="H37" s="1"/>
      <c r="J37" s="1"/>
      <c r="K37" s="1"/>
      <c r="L37" s="1"/>
    </row>
    <row r="38" spans="1:12" ht="19.5">
      <c r="A38" s="1"/>
      <c r="B38" s="1"/>
      <c r="C38" s="1"/>
      <c r="E38" s="10"/>
      <c r="G38" s="10"/>
      <c r="H38" s="48"/>
      <c r="I38" s="1"/>
      <c r="J38" s="1"/>
      <c r="K38" s="1"/>
      <c r="L38" s="1"/>
    </row>
  </sheetData>
  <sheetProtection/>
  <mergeCells count="22">
    <mergeCell ref="A25:B25"/>
    <mergeCell ref="A26:B26"/>
    <mergeCell ref="A21:B21"/>
    <mergeCell ref="A22:B22"/>
    <mergeCell ref="J21:M21"/>
    <mergeCell ref="J22:M22"/>
    <mergeCell ref="J25:M25"/>
    <mergeCell ref="J26:M26"/>
    <mergeCell ref="J30:M30"/>
    <mergeCell ref="D2:J2"/>
    <mergeCell ref="A3:L3"/>
    <mergeCell ref="J8:L8"/>
    <mergeCell ref="I6:I7"/>
    <mergeCell ref="E5:I5"/>
    <mergeCell ref="C6:G6"/>
    <mergeCell ref="A6:B7"/>
    <mergeCell ref="A27:B27"/>
    <mergeCell ref="J13:M13"/>
    <mergeCell ref="H6:H7"/>
    <mergeCell ref="J6:L7"/>
    <mergeCell ref="A13:B13"/>
    <mergeCell ref="A8:B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horizontalDpi="600" verticalDpi="600" orientation="landscape" paperSize="9" scale="89" r:id="rId1"/>
  <headerFooter alignWithMargins="0">
    <oddFooter>&amp;C&amp;"Arial Unicode MS,標準"&amp;14&amp;P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B1">
      <pane ySplit="7" topLeftCell="BM8" activePane="bottomLeft" state="frozen"/>
      <selection pane="topLeft" activeCell="I24" sqref="I24"/>
      <selection pane="bottomLeft" activeCell="I24" sqref="I24"/>
    </sheetView>
  </sheetViews>
  <sheetFormatPr defaultColWidth="9.00390625" defaultRowHeight="16.5"/>
  <cols>
    <col min="1" max="1" width="10.625" style="0" customWidth="1"/>
    <col min="3" max="3" width="16.50390625" style="0" customWidth="1"/>
    <col min="4" max="7" width="14.625" style="0" customWidth="1"/>
    <col min="8" max="8" width="18.625" style="53"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48"/>
      <c r="I1" s="1"/>
      <c r="J1" s="1"/>
      <c r="K1" s="4" t="s">
        <v>1</v>
      </c>
      <c r="L1" s="4" t="s">
        <v>7</v>
      </c>
    </row>
    <row r="2" spans="1:12" s="6" customFormat="1" ht="15.75">
      <c r="A2" s="5" t="s">
        <v>8</v>
      </c>
      <c r="B2" s="7" t="s">
        <v>9</v>
      </c>
      <c r="C2" s="7"/>
      <c r="D2" s="75" t="s">
        <v>64</v>
      </c>
      <c r="E2" s="75"/>
      <c r="F2" s="75"/>
      <c r="G2" s="75"/>
      <c r="H2" s="75"/>
      <c r="I2" s="75"/>
      <c r="J2" s="76"/>
      <c r="K2" s="4" t="s">
        <v>2</v>
      </c>
      <c r="L2" s="13" t="s">
        <v>10</v>
      </c>
    </row>
    <row r="3" spans="1:12" ht="24" customHeight="1">
      <c r="A3" s="77" t="s">
        <v>25</v>
      </c>
      <c r="B3" s="78"/>
      <c r="C3" s="78"/>
      <c r="D3" s="78"/>
      <c r="E3" s="78"/>
      <c r="F3" s="78"/>
      <c r="G3" s="78"/>
      <c r="H3" s="78"/>
      <c r="I3" s="78"/>
      <c r="J3" s="78"/>
      <c r="K3" s="78"/>
      <c r="L3" s="78"/>
    </row>
    <row r="4" spans="1:11" ht="15.75">
      <c r="A4" s="1"/>
      <c r="B4" s="1"/>
      <c r="C4" s="1"/>
      <c r="D4" s="1"/>
      <c r="E4" s="1"/>
      <c r="F4" s="1"/>
      <c r="G4" s="1"/>
      <c r="H4" s="48"/>
      <c r="I4" s="1"/>
      <c r="J4" s="1"/>
      <c r="K4" s="1"/>
    </row>
    <row r="5" spans="2:12" ht="19.5">
      <c r="B5" s="8"/>
      <c r="C5" s="8"/>
      <c r="D5" s="8"/>
      <c r="E5" s="80" t="s">
        <v>83</v>
      </c>
      <c r="F5" s="80"/>
      <c r="G5" s="80"/>
      <c r="H5" s="80"/>
      <c r="I5" s="80"/>
      <c r="J5" s="8"/>
      <c r="K5" s="8"/>
      <c r="L5" s="9" t="s">
        <v>11</v>
      </c>
    </row>
    <row r="6" spans="1:12" s="6" customFormat="1" ht="24.75" customHeight="1">
      <c r="A6" s="82" t="s">
        <v>12</v>
      </c>
      <c r="B6" s="83"/>
      <c r="C6" s="81" t="s">
        <v>13</v>
      </c>
      <c r="D6" s="81"/>
      <c r="E6" s="81"/>
      <c r="F6" s="81"/>
      <c r="G6" s="81"/>
      <c r="H6" s="95" t="s">
        <v>14</v>
      </c>
      <c r="I6" s="67" t="s">
        <v>19</v>
      </c>
      <c r="J6" s="89" t="s">
        <v>15</v>
      </c>
      <c r="K6" s="82"/>
      <c r="L6" s="82"/>
    </row>
    <row r="7" spans="1:12" s="15" customFormat="1" ht="48">
      <c r="A7" s="80"/>
      <c r="B7" s="84"/>
      <c r="C7" s="14" t="s">
        <v>21</v>
      </c>
      <c r="D7" s="14" t="s">
        <v>22</v>
      </c>
      <c r="E7" s="14" t="s">
        <v>23</v>
      </c>
      <c r="F7" s="16" t="s">
        <v>26</v>
      </c>
      <c r="G7" s="16" t="s">
        <v>20</v>
      </c>
      <c r="H7" s="96"/>
      <c r="I7" s="67"/>
      <c r="J7" s="90"/>
      <c r="K7" s="80"/>
      <c r="L7" s="80"/>
    </row>
    <row r="8" spans="1:14" ht="24.75" customHeight="1">
      <c r="A8" s="93" t="s">
        <v>16</v>
      </c>
      <c r="B8" s="94"/>
      <c r="C8" s="55">
        <f>SUM(D8:E8)</f>
        <v>2660996</v>
      </c>
      <c r="D8" s="55">
        <f>SUM(D9:D30)</f>
        <v>354803</v>
      </c>
      <c r="E8" s="55">
        <f>SUM(E9:E30)</f>
        <v>2306193</v>
      </c>
      <c r="F8" s="55">
        <f>SUM(F9:F30)</f>
        <v>1567195</v>
      </c>
      <c r="G8" s="55">
        <f>SUM(G9:G30)</f>
        <v>1093801</v>
      </c>
      <c r="H8" s="60">
        <f>SUM(H9:H30)</f>
        <v>23427180</v>
      </c>
      <c r="I8" s="59">
        <v>1896383</v>
      </c>
      <c r="J8" s="75"/>
      <c r="K8" s="75"/>
      <c r="L8" s="75"/>
      <c r="N8" t="str">
        <f>IF(F8+G8=E8+D8,"Y","N")</f>
        <v>Y</v>
      </c>
    </row>
    <row r="9" spans="1:14" s="22" customFormat="1" ht="24.75" customHeight="1">
      <c r="A9" s="23" t="s">
        <v>28</v>
      </c>
      <c r="B9" s="24"/>
      <c r="C9" s="55">
        <v>5439</v>
      </c>
      <c r="D9" s="28">
        <v>4963</v>
      </c>
      <c r="E9" s="25">
        <v>476</v>
      </c>
      <c r="F9" s="25">
        <v>2620</v>
      </c>
      <c r="G9" s="25">
        <v>2819</v>
      </c>
      <c r="H9" s="60">
        <v>386465</v>
      </c>
      <c r="I9" s="59">
        <v>4279</v>
      </c>
      <c r="J9" s="26" t="s">
        <v>49</v>
      </c>
      <c r="K9" s="26"/>
      <c r="L9" s="26"/>
      <c r="M9" s="26"/>
      <c r="N9" s="22" t="str">
        <f aca="true" t="shared" si="0" ref="N9:N30">IF(F9+G9=E9+D9,"Y","N")</f>
        <v>Y</v>
      </c>
    </row>
    <row r="10" spans="1:14" s="27" customFormat="1" ht="24.75" customHeight="1">
      <c r="A10" s="23" t="s">
        <v>29</v>
      </c>
      <c r="B10" s="24"/>
      <c r="C10" s="55">
        <v>57135</v>
      </c>
      <c r="D10" s="28">
        <v>40898</v>
      </c>
      <c r="E10" s="28">
        <v>16237</v>
      </c>
      <c r="F10" s="28">
        <v>35237</v>
      </c>
      <c r="G10" s="28">
        <v>21898</v>
      </c>
      <c r="H10" s="60">
        <v>1010700</v>
      </c>
      <c r="I10" s="59">
        <v>56855</v>
      </c>
      <c r="J10" s="26" t="s">
        <v>49</v>
      </c>
      <c r="K10" s="26"/>
      <c r="L10" s="26"/>
      <c r="M10" s="26"/>
      <c r="N10" s="27" t="str">
        <f t="shared" si="0"/>
        <v>Y</v>
      </c>
    </row>
    <row r="11" spans="1:14" s="22" customFormat="1" ht="24.75" customHeight="1">
      <c r="A11" s="23" t="s">
        <v>30</v>
      </c>
      <c r="B11" s="24"/>
      <c r="C11" s="55">
        <v>268158</v>
      </c>
      <c r="D11" s="28">
        <v>0</v>
      </c>
      <c r="E11" s="25">
        <v>268158</v>
      </c>
      <c r="F11" s="25">
        <v>176713</v>
      </c>
      <c r="G11" s="25">
        <v>91445</v>
      </c>
      <c r="H11" s="61">
        <v>0</v>
      </c>
      <c r="I11" s="59">
        <v>18778</v>
      </c>
      <c r="J11" s="23" t="s">
        <v>50</v>
      </c>
      <c r="K11" s="26"/>
      <c r="L11" s="26"/>
      <c r="M11" s="26"/>
      <c r="N11" s="22" t="str">
        <f>IF(F11+G11=E11+D11,"Y","N")</f>
        <v>Y</v>
      </c>
    </row>
    <row r="12" spans="1:14" s="22" customFormat="1" ht="24.75" customHeight="1">
      <c r="A12" s="23" t="s">
        <v>31</v>
      </c>
      <c r="B12" s="24"/>
      <c r="C12" s="55">
        <v>16984</v>
      </c>
      <c r="D12" s="28">
        <v>0</v>
      </c>
      <c r="E12" s="28">
        <v>16984</v>
      </c>
      <c r="F12" s="28">
        <v>8797</v>
      </c>
      <c r="G12" s="28">
        <v>8187</v>
      </c>
      <c r="H12" s="61">
        <v>0</v>
      </c>
      <c r="I12" s="59">
        <v>24452</v>
      </c>
      <c r="J12" s="23" t="s">
        <v>51</v>
      </c>
      <c r="K12" s="26"/>
      <c r="L12" s="26"/>
      <c r="M12" s="26"/>
      <c r="N12" s="22" t="str">
        <f t="shared" si="0"/>
        <v>Y</v>
      </c>
    </row>
    <row r="13" spans="1:14" s="27" customFormat="1" ht="24.75" customHeight="1">
      <c r="A13" s="91" t="s">
        <v>32</v>
      </c>
      <c r="B13" s="92"/>
      <c r="C13" s="55">
        <v>43317</v>
      </c>
      <c r="D13" s="31">
        <v>33726</v>
      </c>
      <c r="E13" s="32">
        <v>9591</v>
      </c>
      <c r="F13" s="29">
        <v>16814</v>
      </c>
      <c r="G13" s="29">
        <v>26503</v>
      </c>
      <c r="H13" s="62">
        <v>1067100</v>
      </c>
      <c r="I13" s="59">
        <v>28563</v>
      </c>
      <c r="J13" s="86" t="s">
        <v>53</v>
      </c>
      <c r="K13" s="86"/>
      <c r="L13" s="86"/>
      <c r="M13" s="86"/>
      <c r="N13" s="27" t="str">
        <f t="shared" si="0"/>
        <v>Y</v>
      </c>
    </row>
    <row r="14" spans="1:14" s="27" customFormat="1" ht="24.75" customHeight="1">
      <c r="A14" s="34" t="s">
        <v>33</v>
      </c>
      <c r="B14" s="35"/>
      <c r="C14" s="55">
        <v>22907</v>
      </c>
      <c r="D14" s="31">
        <v>21373</v>
      </c>
      <c r="E14" s="32">
        <v>1534</v>
      </c>
      <c r="F14" s="29">
        <v>14571</v>
      </c>
      <c r="G14" s="29">
        <v>8336</v>
      </c>
      <c r="H14" s="62">
        <v>1602370</v>
      </c>
      <c r="I14" s="59">
        <v>16906</v>
      </c>
      <c r="J14" s="23" t="s">
        <v>49</v>
      </c>
      <c r="K14" s="26"/>
      <c r="L14" s="26"/>
      <c r="M14" s="26"/>
      <c r="N14" s="27" t="str">
        <f t="shared" si="0"/>
        <v>Y</v>
      </c>
    </row>
    <row r="15" spans="1:14" s="27" customFormat="1" ht="24.75" customHeight="1">
      <c r="A15" s="36" t="s">
        <v>34</v>
      </c>
      <c r="B15" s="35"/>
      <c r="C15" s="55">
        <v>17977</v>
      </c>
      <c r="D15" s="31">
        <v>17379</v>
      </c>
      <c r="E15" s="32">
        <v>598</v>
      </c>
      <c r="F15" s="29">
        <v>3572</v>
      </c>
      <c r="G15" s="29">
        <v>14405</v>
      </c>
      <c r="H15" s="62">
        <v>834148</v>
      </c>
      <c r="I15" s="59">
        <v>26167</v>
      </c>
      <c r="J15" s="23" t="s">
        <v>49</v>
      </c>
      <c r="K15" s="26"/>
      <c r="L15" s="26"/>
      <c r="M15" s="26"/>
      <c r="N15" s="27" t="str">
        <f t="shared" si="0"/>
        <v>Y</v>
      </c>
    </row>
    <row r="16" spans="1:14" s="27" customFormat="1" ht="24.75" customHeight="1">
      <c r="A16" s="34" t="s">
        <v>35</v>
      </c>
      <c r="B16" s="37"/>
      <c r="C16" s="55">
        <v>63234</v>
      </c>
      <c r="D16" s="32">
        <v>0</v>
      </c>
      <c r="E16" s="32">
        <v>63234</v>
      </c>
      <c r="F16" s="32">
        <v>37940</v>
      </c>
      <c r="G16" s="32">
        <v>25294</v>
      </c>
      <c r="H16" s="63">
        <v>0</v>
      </c>
      <c r="I16" s="59">
        <v>64435</v>
      </c>
      <c r="J16" s="64" t="s">
        <v>52</v>
      </c>
      <c r="K16" s="23"/>
      <c r="L16" s="23"/>
      <c r="M16" s="23"/>
      <c r="N16" s="27" t="str">
        <f t="shared" si="0"/>
        <v>Y</v>
      </c>
    </row>
    <row r="17" spans="1:14" s="27" customFormat="1" ht="24.75" customHeight="1">
      <c r="A17" s="34" t="s">
        <v>36</v>
      </c>
      <c r="B17" s="37"/>
      <c r="C17" s="55">
        <v>33057</v>
      </c>
      <c r="D17" s="38">
        <v>18104</v>
      </c>
      <c r="E17" s="38">
        <v>14953</v>
      </c>
      <c r="F17" s="38">
        <v>21777</v>
      </c>
      <c r="G17" s="38">
        <v>11280</v>
      </c>
      <c r="H17" s="62">
        <v>927452</v>
      </c>
      <c r="I17" s="59">
        <v>32534</v>
      </c>
      <c r="J17" s="23" t="s">
        <v>49</v>
      </c>
      <c r="K17" s="23"/>
      <c r="L17" s="23"/>
      <c r="M17" s="23"/>
      <c r="N17" s="27" t="str">
        <f t="shared" si="0"/>
        <v>Y</v>
      </c>
    </row>
    <row r="18" spans="1:14" s="27" customFormat="1" ht="24.75" customHeight="1">
      <c r="A18" s="36" t="s">
        <v>37</v>
      </c>
      <c r="B18" s="37"/>
      <c r="C18" s="69">
        <v>13924</v>
      </c>
      <c r="D18" s="38">
        <v>13204</v>
      </c>
      <c r="E18" s="38">
        <v>720</v>
      </c>
      <c r="F18" s="38">
        <v>7798</v>
      </c>
      <c r="G18" s="38">
        <v>6126</v>
      </c>
      <c r="H18" s="62">
        <v>3111620</v>
      </c>
      <c r="I18" s="59">
        <v>11995</v>
      </c>
      <c r="J18" s="23" t="s">
        <v>49</v>
      </c>
      <c r="K18" s="23"/>
      <c r="L18" s="23"/>
      <c r="M18" s="23"/>
      <c r="N18" s="27" t="str">
        <f t="shared" si="0"/>
        <v>Y</v>
      </c>
    </row>
    <row r="19" spans="1:14" s="27" customFormat="1" ht="24.75" customHeight="1">
      <c r="A19" s="34" t="s">
        <v>38</v>
      </c>
      <c r="B19" s="37"/>
      <c r="C19" s="55">
        <v>31979</v>
      </c>
      <c r="D19" s="31">
        <v>21134</v>
      </c>
      <c r="E19" s="31">
        <v>10845</v>
      </c>
      <c r="F19" s="31">
        <v>24485</v>
      </c>
      <c r="G19" s="31">
        <v>7494</v>
      </c>
      <c r="H19" s="62">
        <v>2860860</v>
      </c>
      <c r="I19" s="59">
        <v>37123</v>
      </c>
      <c r="J19" s="23" t="s">
        <v>49</v>
      </c>
      <c r="K19" s="23"/>
      <c r="L19" s="23"/>
      <c r="M19" s="23"/>
      <c r="N19" s="27" t="str">
        <f>IF(F19+G19=E19+D19,"Y","N")</f>
        <v>Y</v>
      </c>
    </row>
    <row r="20" spans="1:14" s="27" customFormat="1" ht="24.75" customHeight="1">
      <c r="A20" s="34" t="s">
        <v>39</v>
      </c>
      <c r="B20" s="37"/>
      <c r="C20" s="55">
        <v>9766</v>
      </c>
      <c r="D20" s="31">
        <v>0</v>
      </c>
      <c r="E20" s="31">
        <v>9766</v>
      </c>
      <c r="F20" s="31">
        <v>5744</v>
      </c>
      <c r="G20" s="31">
        <v>4022</v>
      </c>
      <c r="H20" s="63">
        <v>0</v>
      </c>
      <c r="I20" s="59">
        <v>9590</v>
      </c>
      <c r="J20" s="23" t="s">
        <v>49</v>
      </c>
      <c r="K20" s="23"/>
      <c r="L20" s="23"/>
      <c r="M20" s="23"/>
      <c r="N20" s="27" t="str">
        <f t="shared" si="0"/>
        <v>Y</v>
      </c>
    </row>
    <row r="21" spans="1:14" s="27" customFormat="1" ht="24.75" customHeight="1">
      <c r="A21" s="71" t="s">
        <v>40</v>
      </c>
      <c r="B21" s="72"/>
      <c r="C21" s="55">
        <v>12353</v>
      </c>
      <c r="D21" s="31">
        <v>11588</v>
      </c>
      <c r="E21" s="31">
        <v>765</v>
      </c>
      <c r="F21" s="31">
        <v>7188</v>
      </c>
      <c r="G21" s="31">
        <v>5165</v>
      </c>
      <c r="H21" s="62">
        <v>4101310</v>
      </c>
      <c r="I21" s="59">
        <v>13422</v>
      </c>
      <c r="J21" s="74" t="s">
        <v>53</v>
      </c>
      <c r="K21" s="74"/>
      <c r="L21" s="74"/>
      <c r="M21" s="74"/>
      <c r="N21" s="27" t="str">
        <f t="shared" si="0"/>
        <v>Y</v>
      </c>
    </row>
    <row r="22" spans="1:14" s="27" customFormat="1" ht="24.75" customHeight="1">
      <c r="A22" s="71" t="s">
        <v>41</v>
      </c>
      <c r="B22" s="72"/>
      <c r="C22" s="55">
        <v>1363700</v>
      </c>
      <c r="D22" s="31">
        <v>0</v>
      </c>
      <c r="E22" s="31">
        <v>1363700</v>
      </c>
      <c r="F22" s="31">
        <v>818220</v>
      </c>
      <c r="G22" s="31">
        <v>545480</v>
      </c>
      <c r="H22" s="63">
        <v>0</v>
      </c>
      <c r="I22" s="59">
        <v>880350</v>
      </c>
      <c r="J22" s="74" t="s">
        <v>54</v>
      </c>
      <c r="K22" s="74"/>
      <c r="L22" s="74"/>
      <c r="M22" s="74"/>
      <c r="N22" s="27" t="str">
        <f t="shared" si="0"/>
        <v>Y</v>
      </c>
    </row>
    <row r="23" spans="1:14" s="27" customFormat="1" ht="24.75" customHeight="1">
      <c r="A23" s="34" t="s">
        <v>42</v>
      </c>
      <c r="B23" s="37"/>
      <c r="C23" s="55">
        <v>297464</v>
      </c>
      <c r="D23" s="31">
        <v>0</v>
      </c>
      <c r="E23" s="31">
        <v>297464</v>
      </c>
      <c r="F23" s="31">
        <v>178478</v>
      </c>
      <c r="G23" s="31">
        <v>118986</v>
      </c>
      <c r="H23" s="63">
        <v>0</v>
      </c>
      <c r="I23" s="59">
        <v>280160</v>
      </c>
      <c r="J23" s="23" t="s">
        <v>55</v>
      </c>
      <c r="K23" s="23"/>
      <c r="L23" s="23"/>
      <c r="M23" s="23"/>
      <c r="N23" s="27" t="str">
        <f aca="true" t="shared" si="1" ref="N23:N29">IF(F23+G23=E23+D23,"Y","N")</f>
        <v>Y</v>
      </c>
    </row>
    <row r="24" spans="1:14" s="27" customFormat="1" ht="24.75" customHeight="1">
      <c r="A24" s="34" t="s">
        <v>43</v>
      </c>
      <c r="B24" s="37"/>
      <c r="C24" s="55">
        <v>20600</v>
      </c>
      <c r="D24" s="32">
        <v>0</v>
      </c>
      <c r="E24" s="32">
        <v>20600</v>
      </c>
      <c r="F24" s="32">
        <v>7359</v>
      </c>
      <c r="G24" s="32">
        <v>13241</v>
      </c>
      <c r="H24" s="63">
        <v>0</v>
      </c>
      <c r="I24" s="59">
        <v>18690</v>
      </c>
      <c r="J24" s="23" t="s">
        <v>50</v>
      </c>
      <c r="K24" s="23"/>
      <c r="L24" s="23"/>
      <c r="M24" s="23"/>
      <c r="N24" s="27" t="str">
        <f t="shared" si="1"/>
        <v>Y</v>
      </c>
    </row>
    <row r="25" spans="1:14" s="27" customFormat="1" ht="24.75" customHeight="1">
      <c r="A25" s="71" t="s">
        <v>57</v>
      </c>
      <c r="B25" s="72"/>
      <c r="C25" s="55">
        <v>79810</v>
      </c>
      <c r="D25" s="39">
        <v>56456</v>
      </c>
      <c r="E25" s="39">
        <v>23354</v>
      </c>
      <c r="F25" s="39">
        <v>39682</v>
      </c>
      <c r="G25" s="39">
        <v>40128</v>
      </c>
      <c r="H25" s="65">
        <v>2976160</v>
      </c>
      <c r="I25" s="59">
        <v>80760</v>
      </c>
      <c r="J25" s="74" t="s">
        <v>53</v>
      </c>
      <c r="K25" s="74"/>
      <c r="L25" s="74"/>
      <c r="M25" s="74"/>
      <c r="N25" s="27" t="str">
        <f t="shared" si="1"/>
        <v>Y</v>
      </c>
    </row>
    <row r="26" spans="1:14" s="27" customFormat="1" ht="24.75" customHeight="1">
      <c r="A26" s="71" t="s">
        <v>44</v>
      </c>
      <c r="B26" s="72"/>
      <c r="C26" s="55">
        <v>21411</v>
      </c>
      <c r="D26" s="39">
        <v>14274</v>
      </c>
      <c r="E26" s="39">
        <v>7137</v>
      </c>
      <c r="F26" s="39">
        <v>11214</v>
      </c>
      <c r="G26" s="39">
        <v>10197</v>
      </c>
      <c r="H26" s="62">
        <v>344890</v>
      </c>
      <c r="I26" s="59">
        <v>20396</v>
      </c>
      <c r="J26" s="74" t="s">
        <v>56</v>
      </c>
      <c r="K26" s="74"/>
      <c r="L26" s="74"/>
      <c r="M26" s="74"/>
      <c r="N26" s="27" t="str">
        <f t="shared" si="1"/>
        <v>Y</v>
      </c>
    </row>
    <row r="27" spans="1:14" s="27" customFormat="1" ht="24.75" customHeight="1">
      <c r="A27" s="71" t="s">
        <v>45</v>
      </c>
      <c r="B27" s="72"/>
      <c r="C27" s="55">
        <v>55867</v>
      </c>
      <c r="D27" s="39">
        <v>0</v>
      </c>
      <c r="E27" s="39">
        <v>55867</v>
      </c>
      <c r="F27" s="39">
        <v>27777</v>
      </c>
      <c r="G27" s="39">
        <v>28090</v>
      </c>
      <c r="H27" s="66">
        <v>0</v>
      </c>
      <c r="I27" s="59">
        <v>55669</v>
      </c>
      <c r="J27" s="23" t="s">
        <v>50</v>
      </c>
      <c r="K27" s="23"/>
      <c r="L27" s="23"/>
      <c r="M27" s="23"/>
      <c r="N27" s="27" t="str">
        <f t="shared" si="1"/>
        <v>Y</v>
      </c>
    </row>
    <row r="28" spans="1:14" s="27" customFormat="1" ht="24.75" customHeight="1">
      <c r="A28" s="34" t="s">
        <v>46</v>
      </c>
      <c r="B28" s="37"/>
      <c r="C28" s="55">
        <v>4756</v>
      </c>
      <c r="D28" s="39">
        <v>0</v>
      </c>
      <c r="E28" s="39">
        <v>4756</v>
      </c>
      <c r="F28" s="39">
        <v>2669</v>
      </c>
      <c r="G28" s="39">
        <v>2087</v>
      </c>
      <c r="H28" s="66">
        <v>0</v>
      </c>
      <c r="I28" s="59">
        <v>5330</v>
      </c>
      <c r="J28" s="23" t="s">
        <v>50</v>
      </c>
      <c r="K28" s="23"/>
      <c r="L28" s="23"/>
      <c r="M28" s="23"/>
      <c r="N28" s="27" t="str">
        <f t="shared" si="1"/>
        <v>Y</v>
      </c>
    </row>
    <row r="29" spans="1:14" s="27" customFormat="1" ht="24.75" customHeight="1">
      <c r="A29" s="34" t="s">
        <v>47</v>
      </c>
      <c r="B29" s="37"/>
      <c r="C29" s="55">
        <v>63848</v>
      </c>
      <c r="D29" s="39">
        <v>0</v>
      </c>
      <c r="E29" s="39">
        <v>63848</v>
      </c>
      <c r="F29" s="39">
        <v>31746</v>
      </c>
      <c r="G29" s="39">
        <v>32102</v>
      </c>
      <c r="H29" s="66">
        <v>0</v>
      </c>
      <c r="I29" s="59">
        <v>47592</v>
      </c>
      <c r="J29" s="23" t="s">
        <v>50</v>
      </c>
      <c r="K29" s="23"/>
      <c r="L29" s="23"/>
      <c r="M29" s="23"/>
      <c r="N29" s="27" t="str">
        <f t="shared" si="1"/>
        <v>Y</v>
      </c>
    </row>
    <row r="30" spans="1:14" s="27" customFormat="1" ht="24.75" customHeight="1">
      <c r="A30" s="34" t="s">
        <v>48</v>
      </c>
      <c r="B30" s="37"/>
      <c r="C30" s="55">
        <v>157310</v>
      </c>
      <c r="D30" s="39">
        <v>101704</v>
      </c>
      <c r="E30" s="39">
        <v>55606</v>
      </c>
      <c r="F30" s="39">
        <v>86794</v>
      </c>
      <c r="G30" s="39">
        <v>70516</v>
      </c>
      <c r="H30" s="68">
        <v>4204105</v>
      </c>
      <c r="I30" s="59">
        <v>162337</v>
      </c>
      <c r="J30" s="74" t="s">
        <v>53</v>
      </c>
      <c r="K30" s="74"/>
      <c r="L30" s="74"/>
      <c r="M30" s="74"/>
      <c r="N30" s="27" t="str">
        <f t="shared" si="0"/>
        <v>Y</v>
      </c>
    </row>
    <row r="31" spans="1:12" ht="24.75" customHeight="1">
      <c r="A31" s="3" t="s">
        <v>66</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84</v>
      </c>
    </row>
    <row r="33" spans="1:12" ht="24.75" customHeight="1">
      <c r="A33" s="3" t="s">
        <v>68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17</v>
      </c>
      <c r="B35" s="1"/>
      <c r="C35" s="1"/>
      <c r="D35" s="2" t="s">
        <v>3</v>
      </c>
      <c r="E35" s="1"/>
      <c r="F35" s="2"/>
      <c r="G35" s="1" t="s">
        <v>4</v>
      </c>
      <c r="J35" s="9" t="s">
        <v>5</v>
      </c>
      <c r="L35" s="1"/>
    </row>
    <row r="36" spans="1:12" s="6" customFormat="1" ht="15.75">
      <c r="A36" s="1"/>
      <c r="B36" s="1"/>
      <c r="C36" s="1"/>
      <c r="D36" s="2"/>
      <c r="E36" s="1"/>
      <c r="F36" s="2"/>
      <c r="G36" s="1"/>
      <c r="J36" s="1"/>
      <c r="K36" s="9"/>
      <c r="L36" s="1"/>
    </row>
    <row r="37" spans="2:12" s="6" customFormat="1" ht="15.75">
      <c r="B37" s="1"/>
      <c r="C37" s="1"/>
      <c r="D37" s="2" t="s">
        <v>3</v>
      </c>
      <c r="E37" s="1"/>
      <c r="G37" s="1" t="s">
        <v>6</v>
      </c>
      <c r="H37" s="1"/>
      <c r="J37" s="1"/>
      <c r="K37" s="1"/>
      <c r="L37" s="1"/>
    </row>
    <row r="38" spans="1:12" ht="19.5">
      <c r="A38" s="1"/>
      <c r="B38" s="1"/>
      <c r="C38" s="1"/>
      <c r="E38" s="10"/>
      <c r="G38" s="10"/>
      <c r="H38" s="48"/>
      <c r="I38" s="1"/>
      <c r="J38" s="1"/>
      <c r="K38" s="1"/>
      <c r="L38" s="1"/>
    </row>
  </sheetData>
  <sheetProtection/>
  <mergeCells count="22">
    <mergeCell ref="A25:B25"/>
    <mergeCell ref="A26:B26"/>
    <mergeCell ref="A21:B21"/>
    <mergeCell ref="A22:B22"/>
    <mergeCell ref="J21:M21"/>
    <mergeCell ref="J22:M22"/>
    <mergeCell ref="J25:M25"/>
    <mergeCell ref="J26:M26"/>
    <mergeCell ref="J30:M30"/>
    <mergeCell ref="D2:J2"/>
    <mergeCell ref="A3:L3"/>
    <mergeCell ref="J8:L8"/>
    <mergeCell ref="I6:I7"/>
    <mergeCell ref="E5:I5"/>
    <mergeCell ref="C6:G6"/>
    <mergeCell ref="A6:B7"/>
    <mergeCell ref="A27:B27"/>
    <mergeCell ref="J13:M13"/>
    <mergeCell ref="H6:H7"/>
    <mergeCell ref="J6:L7"/>
    <mergeCell ref="A13:B13"/>
    <mergeCell ref="A8:B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9" scale="85" r:id="rId1"/>
  <headerFooter alignWithMargins="0">
    <oddFooter>&amp;C&amp;"Arial Unicode MS,標準"&amp;14&amp;P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pane ySplit="7" topLeftCell="BM8" activePane="bottomLeft" state="frozen"/>
      <selection pane="topLeft" activeCell="I24" sqref="I24"/>
      <selection pane="bottomLeft" activeCell="I24" sqref="I24"/>
    </sheetView>
  </sheetViews>
  <sheetFormatPr defaultColWidth="9.00390625" defaultRowHeight="16.5"/>
  <cols>
    <col min="1" max="1" width="10.625" style="0" customWidth="1"/>
    <col min="3" max="3" width="16.50390625" style="0" customWidth="1"/>
    <col min="4" max="7" width="14.625" style="0" customWidth="1"/>
    <col min="8" max="8" width="18.625" style="53"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48"/>
      <c r="I1" s="1"/>
      <c r="J1" s="1"/>
      <c r="K1" s="4" t="s">
        <v>1</v>
      </c>
      <c r="L1" s="4" t="s">
        <v>7</v>
      </c>
    </row>
    <row r="2" spans="1:12" s="6" customFormat="1" ht="15.75">
      <c r="A2" s="5" t="s">
        <v>8</v>
      </c>
      <c r="B2" s="7" t="s">
        <v>9</v>
      </c>
      <c r="C2" s="7"/>
      <c r="D2" s="75" t="s">
        <v>64</v>
      </c>
      <c r="E2" s="75"/>
      <c r="F2" s="75"/>
      <c r="G2" s="75"/>
      <c r="H2" s="75"/>
      <c r="I2" s="75"/>
      <c r="J2" s="76"/>
      <c r="K2" s="4" t="s">
        <v>2</v>
      </c>
      <c r="L2" s="13" t="s">
        <v>10</v>
      </c>
    </row>
    <row r="3" spans="1:12" ht="24" customHeight="1">
      <c r="A3" s="77" t="s">
        <v>25</v>
      </c>
      <c r="B3" s="78"/>
      <c r="C3" s="78"/>
      <c r="D3" s="78"/>
      <c r="E3" s="78"/>
      <c r="F3" s="78"/>
      <c r="G3" s="78"/>
      <c r="H3" s="78"/>
      <c r="I3" s="78"/>
      <c r="J3" s="78"/>
      <c r="K3" s="78"/>
      <c r="L3" s="78"/>
    </row>
    <row r="4" spans="1:11" ht="15.75">
      <c r="A4" s="1"/>
      <c r="B4" s="1"/>
      <c r="C4" s="1"/>
      <c r="D4" s="1"/>
      <c r="E4" s="1"/>
      <c r="F4" s="1"/>
      <c r="G4" s="1"/>
      <c r="H4" s="48"/>
      <c r="I4" s="1"/>
      <c r="J4" s="1"/>
      <c r="K4" s="1"/>
    </row>
    <row r="5" spans="2:12" ht="19.5">
      <c r="B5" s="8"/>
      <c r="C5" s="8"/>
      <c r="D5" s="8"/>
      <c r="E5" s="80" t="s">
        <v>85</v>
      </c>
      <c r="F5" s="80"/>
      <c r="G5" s="80"/>
      <c r="H5" s="80"/>
      <c r="I5" s="80"/>
      <c r="J5" s="8"/>
      <c r="K5" s="8"/>
      <c r="L5" s="9" t="s">
        <v>11</v>
      </c>
    </row>
    <row r="6" spans="1:12" s="6" customFormat="1" ht="24.75" customHeight="1">
      <c r="A6" s="82" t="s">
        <v>12</v>
      </c>
      <c r="B6" s="83"/>
      <c r="C6" s="81" t="s">
        <v>13</v>
      </c>
      <c r="D6" s="81"/>
      <c r="E6" s="81"/>
      <c r="F6" s="81"/>
      <c r="G6" s="81"/>
      <c r="H6" s="95" t="s">
        <v>14</v>
      </c>
      <c r="I6" s="67" t="s">
        <v>19</v>
      </c>
      <c r="J6" s="89" t="s">
        <v>15</v>
      </c>
      <c r="K6" s="82"/>
      <c r="L6" s="82"/>
    </row>
    <row r="7" spans="1:12" s="15" customFormat="1" ht="48">
      <c r="A7" s="80"/>
      <c r="B7" s="84"/>
      <c r="C7" s="14" t="s">
        <v>21</v>
      </c>
      <c r="D7" s="14" t="s">
        <v>22</v>
      </c>
      <c r="E7" s="14" t="s">
        <v>23</v>
      </c>
      <c r="F7" s="16" t="s">
        <v>26</v>
      </c>
      <c r="G7" s="16" t="s">
        <v>20</v>
      </c>
      <c r="H7" s="96"/>
      <c r="I7" s="67"/>
      <c r="J7" s="90"/>
      <c r="K7" s="80"/>
      <c r="L7" s="80"/>
    </row>
    <row r="8" spans="1:14" ht="24.75" customHeight="1">
      <c r="A8" s="93" t="s">
        <v>16</v>
      </c>
      <c r="B8" s="94"/>
      <c r="C8" s="55">
        <f aca="true" t="shared" si="0" ref="C8:H8">SUM(C9:C30)</f>
        <v>2453866</v>
      </c>
      <c r="D8" s="55">
        <f t="shared" si="0"/>
        <v>329956</v>
      </c>
      <c r="E8" s="55">
        <f t="shared" si="0"/>
        <v>2123910</v>
      </c>
      <c r="F8" s="55">
        <f t="shared" si="0"/>
        <v>1364221</v>
      </c>
      <c r="G8" s="55">
        <f t="shared" si="0"/>
        <v>1089645</v>
      </c>
      <c r="H8" s="60">
        <f t="shared" si="0"/>
        <v>20269084</v>
      </c>
      <c r="I8" s="59">
        <v>1547214</v>
      </c>
      <c r="J8" s="75"/>
      <c r="K8" s="75"/>
      <c r="L8" s="75"/>
      <c r="N8" t="str">
        <f>IF(F8+G8=E8+D8,"Y","N")</f>
        <v>Y</v>
      </c>
    </row>
    <row r="9" spans="1:14" s="22" customFormat="1" ht="24.75" customHeight="1">
      <c r="A9" s="23" t="s">
        <v>28</v>
      </c>
      <c r="B9" s="24"/>
      <c r="C9" s="55">
        <v>3682</v>
      </c>
      <c r="D9" s="28">
        <v>3436</v>
      </c>
      <c r="E9" s="25">
        <v>246</v>
      </c>
      <c r="F9" s="25">
        <v>2025</v>
      </c>
      <c r="G9" s="25">
        <v>1657</v>
      </c>
      <c r="H9" s="60">
        <v>271920</v>
      </c>
      <c r="I9" s="59">
        <v>6918</v>
      </c>
      <c r="J9" s="26" t="s">
        <v>49</v>
      </c>
      <c r="K9" s="26"/>
      <c r="L9" s="26"/>
      <c r="M9" s="26"/>
      <c r="N9" s="22" t="str">
        <f aca="true" t="shared" si="1" ref="N9:N30">IF(F9+G9=E9+D9,"Y","N")</f>
        <v>Y</v>
      </c>
    </row>
    <row r="10" spans="1:14" s="27" customFormat="1" ht="24.75" customHeight="1">
      <c r="A10" s="23" t="s">
        <v>29</v>
      </c>
      <c r="B10" s="24"/>
      <c r="C10" s="55">
        <v>50034</v>
      </c>
      <c r="D10" s="28">
        <v>32490</v>
      </c>
      <c r="E10" s="28">
        <v>17544</v>
      </c>
      <c r="F10" s="28">
        <v>23820</v>
      </c>
      <c r="G10" s="28">
        <v>26214</v>
      </c>
      <c r="H10" s="60">
        <v>803800</v>
      </c>
      <c r="I10" s="59">
        <v>49372</v>
      </c>
      <c r="J10" s="26" t="s">
        <v>49</v>
      </c>
      <c r="K10" s="26"/>
      <c r="L10" s="26"/>
      <c r="M10" s="26"/>
      <c r="N10" s="27" t="str">
        <f t="shared" si="1"/>
        <v>Y</v>
      </c>
    </row>
    <row r="11" spans="1:14" s="22" customFormat="1" ht="24.75" customHeight="1">
      <c r="A11" s="23" t="s">
        <v>30</v>
      </c>
      <c r="B11" s="24"/>
      <c r="C11" s="55">
        <v>79144</v>
      </c>
      <c r="D11" s="28">
        <v>0</v>
      </c>
      <c r="E11" s="25">
        <v>79144</v>
      </c>
      <c r="F11" s="25">
        <v>42181</v>
      </c>
      <c r="G11" s="25">
        <v>36963</v>
      </c>
      <c r="H11" s="61">
        <v>0</v>
      </c>
      <c r="I11" s="59">
        <v>23309</v>
      </c>
      <c r="J11" s="23" t="s">
        <v>50</v>
      </c>
      <c r="K11" s="26"/>
      <c r="L11" s="26"/>
      <c r="M11" s="26"/>
      <c r="N11" s="22" t="str">
        <f>IF(F11+G11=E11+D11,"Y","N")</f>
        <v>Y</v>
      </c>
    </row>
    <row r="12" spans="1:14" s="22" customFormat="1" ht="24.75" customHeight="1">
      <c r="A12" s="23" t="s">
        <v>31</v>
      </c>
      <c r="B12" s="24"/>
      <c r="C12" s="55">
        <v>14976</v>
      </c>
      <c r="D12" s="28">
        <v>0</v>
      </c>
      <c r="E12" s="28">
        <v>14976</v>
      </c>
      <c r="F12" s="28">
        <v>6269</v>
      </c>
      <c r="G12" s="28">
        <v>8707</v>
      </c>
      <c r="H12" s="61">
        <v>0</v>
      </c>
      <c r="I12" s="59">
        <v>20785</v>
      </c>
      <c r="J12" s="23" t="s">
        <v>51</v>
      </c>
      <c r="K12" s="26"/>
      <c r="L12" s="26"/>
      <c r="M12" s="26"/>
      <c r="N12" s="22" t="str">
        <f t="shared" si="1"/>
        <v>Y</v>
      </c>
    </row>
    <row r="13" spans="1:14" s="27" customFormat="1" ht="24.75" customHeight="1">
      <c r="A13" s="91" t="s">
        <v>32</v>
      </c>
      <c r="B13" s="92"/>
      <c r="C13" s="55">
        <v>34279</v>
      </c>
      <c r="D13" s="31">
        <v>26402</v>
      </c>
      <c r="E13" s="32">
        <v>7877</v>
      </c>
      <c r="F13" s="29">
        <v>5928</v>
      </c>
      <c r="G13" s="29">
        <v>28351</v>
      </c>
      <c r="H13" s="62">
        <v>880936</v>
      </c>
      <c r="I13" s="59">
        <v>28358</v>
      </c>
      <c r="J13" s="86" t="s">
        <v>53</v>
      </c>
      <c r="K13" s="86"/>
      <c r="L13" s="86"/>
      <c r="M13" s="86"/>
      <c r="N13" s="27" t="str">
        <f t="shared" si="1"/>
        <v>Y</v>
      </c>
    </row>
    <row r="14" spans="1:14" s="27" customFormat="1" ht="24.75" customHeight="1">
      <c r="A14" s="34" t="s">
        <v>33</v>
      </c>
      <c r="B14" s="35"/>
      <c r="C14" s="55">
        <v>15049</v>
      </c>
      <c r="D14" s="31">
        <v>13529</v>
      </c>
      <c r="E14" s="32">
        <v>1520</v>
      </c>
      <c r="F14" s="29">
        <v>5696</v>
      </c>
      <c r="G14" s="29">
        <v>9353</v>
      </c>
      <c r="H14" s="62">
        <v>1285885</v>
      </c>
      <c r="I14" s="59">
        <v>12756</v>
      </c>
      <c r="J14" s="23" t="s">
        <v>49</v>
      </c>
      <c r="K14" s="26"/>
      <c r="L14" s="26"/>
      <c r="M14" s="26"/>
      <c r="N14" s="27" t="str">
        <f t="shared" si="1"/>
        <v>Y</v>
      </c>
    </row>
    <row r="15" spans="1:14" s="27" customFormat="1" ht="24.75" customHeight="1">
      <c r="A15" s="36" t="s">
        <v>34</v>
      </c>
      <c r="B15" s="35"/>
      <c r="C15" s="55">
        <v>16478</v>
      </c>
      <c r="D15" s="31">
        <v>13133</v>
      </c>
      <c r="E15" s="32">
        <v>3345</v>
      </c>
      <c r="F15" s="29">
        <v>11746</v>
      </c>
      <c r="G15" s="29">
        <v>4732</v>
      </c>
      <c r="H15" s="62">
        <v>705200</v>
      </c>
      <c r="I15" s="59">
        <v>29574</v>
      </c>
      <c r="J15" s="23" t="s">
        <v>49</v>
      </c>
      <c r="K15" s="26"/>
      <c r="L15" s="26"/>
      <c r="M15" s="26"/>
      <c r="N15" s="27" t="str">
        <f t="shared" si="1"/>
        <v>Y</v>
      </c>
    </row>
    <row r="16" spans="1:14" s="27" customFormat="1" ht="24.75" customHeight="1">
      <c r="A16" s="34" t="s">
        <v>35</v>
      </c>
      <c r="B16" s="37"/>
      <c r="C16" s="55">
        <v>82084</v>
      </c>
      <c r="D16" s="32">
        <v>0</v>
      </c>
      <c r="E16" s="32">
        <v>82084</v>
      </c>
      <c r="F16" s="32">
        <v>49250</v>
      </c>
      <c r="G16" s="32">
        <v>32834</v>
      </c>
      <c r="H16" s="63">
        <v>0</v>
      </c>
      <c r="I16" s="59">
        <v>35721</v>
      </c>
      <c r="J16" s="64" t="s">
        <v>52</v>
      </c>
      <c r="K16" s="23"/>
      <c r="L16" s="23"/>
      <c r="M16" s="23"/>
      <c r="N16" s="27" t="str">
        <f t="shared" si="1"/>
        <v>Y</v>
      </c>
    </row>
    <row r="17" spans="1:14" s="27" customFormat="1" ht="24.75" customHeight="1">
      <c r="A17" s="34" t="s">
        <v>36</v>
      </c>
      <c r="B17" s="37"/>
      <c r="C17" s="55">
        <v>21571</v>
      </c>
      <c r="D17" s="38">
        <v>14317</v>
      </c>
      <c r="E17" s="38">
        <v>7254</v>
      </c>
      <c r="F17" s="38">
        <v>12651</v>
      </c>
      <c r="G17" s="38">
        <v>8920</v>
      </c>
      <c r="H17" s="62">
        <v>734438</v>
      </c>
      <c r="I17" s="59">
        <v>27678</v>
      </c>
      <c r="J17" s="23" t="s">
        <v>49</v>
      </c>
      <c r="K17" s="23"/>
      <c r="L17" s="23"/>
      <c r="M17" s="23"/>
      <c r="N17" s="27" t="str">
        <f t="shared" si="1"/>
        <v>Y</v>
      </c>
    </row>
    <row r="18" spans="1:14" s="27" customFormat="1" ht="24.75" customHeight="1">
      <c r="A18" s="36" t="s">
        <v>37</v>
      </c>
      <c r="B18" s="37"/>
      <c r="C18" s="69">
        <v>10334</v>
      </c>
      <c r="D18" s="38">
        <v>9326</v>
      </c>
      <c r="E18" s="38">
        <v>1008</v>
      </c>
      <c r="F18" s="38">
        <v>5409</v>
      </c>
      <c r="G18" s="38">
        <v>4925</v>
      </c>
      <c r="H18" s="62">
        <v>2066540</v>
      </c>
      <c r="I18" s="59">
        <v>10254</v>
      </c>
      <c r="J18" s="23" t="s">
        <v>49</v>
      </c>
      <c r="K18" s="23"/>
      <c r="L18" s="23"/>
      <c r="M18" s="23"/>
      <c r="N18" s="27" t="str">
        <f t="shared" si="1"/>
        <v>Y</v>
      </c>
    </row>
    <row r="19" spans="1:14" s="27" customFormat="1" ht="24.75" customHeight="1">
      <c r="A19" s="34" t="s">
        <v>38</v>
      </c>
      <c r="B19" s="37"/>
      <c r="C19" s="55">
        <v>32237</v>
      </c>
      <c r="D19" s="31">
        <v>24042</v>
      </c>
      <c r="E19" s="31">
        <v>8195</v>
      </c>
      <c r="F19" s="31">
        <v>20029</v>
      </c>
      <c r="G19" s="31">
        <v>12208</v>
      </c>
      <c r="H19" s="62">
        <v>3290350</v>
      </c>
      <c r="I19" s="59">
        <v>31751</v>
      </c>
      <c r="J19" s="23" t="s">
        <v>49</v>
      </c>
      <c r="K19" s="23"/>
      <c r="L19" s="23"/>
      <c r="M19" s="23"/>
      <c r="N19" s="27" t="str">
        <f>IF(F19+G19=E19+D19,"Y","N")</f>
        <v>Y</v>
      </c>
    </row>
    <row r="20" spans="1:14" s="27" customFormat="1" ht="24.75" customHeight="1">
      <c r="A20" s="34" t="s">
        <v>39</v>
      </c>
      <c r="B20" s="37"/>
      <c r="C20" s="55">
        <v>4976</v>
      </c>
      <c r="D20" s="31">
        <v>0</v>
      </c>
      <c r="E20" s="31">
        <v>4976</v>
      </c>
      <c r="F20" s="31">
        <v>3588</v>
      </c>
      <c r="G20" s="31">
        <v>1388</v>
      </c>
      <c r="H20" s="63">
        <v>0</v>
      </c>
      <c r="I20" s="59">
        <v>9376</v>
      </c>
      <c r="J20" s="23" t="s">
        <v>49</v>
      </c>
      <c r="K20" s="23"/>
      <c r="L20" s="23"/>
      <c r="M20" s="23"/>
      <c r="N20" s="27" t="str">
        <f t="shared" si="1"/>
        <v>Y</v>
      </c>
    </row>
    <row r="21" spans="1:14" s="27" customFormat="1" ht="24.75" customHeight="1">
      <c r="A21" s="71" t="s">
        <v>40</v>
      </c>
      <c r="B21" s="72"/>
      <c r="C21" s="55">
        <v>9334</v>
      </c>
      <c r="D21" s="31">
        <v>8999</v>
      </c>
      <c r="E21" s="31">
        <v>335</v>
      </c>
      <c r="F21" s="31">
        <v>4245</v>
      </c>
      <c r="G21" s="31">
        <v>5089</v>
      </c>
      <c r="H21" s="62">
        <v>3463320</v>
      </c>
      <c r="I21" s="59">
        <v>10976</v>
      </c>
      <c r="J21" s="74" t="s">
        <v>53</v>
      </c>
      <c r="K21" s="74"/>
      <c r="L21" s="74"/>
      <c r="M21" s="74"/>
      <c r="N21" s="27" t="str">
        <f t="shared" si="1"/>
        <v>Y</v>
      </c>
    </row>
    <row r="22" spans="1:14" s="27" customFormat="1" ht="24.75" customHeight="1">
      <c r="A22" s="71" t="s">
        <v>41</v>
      </c>
      <c r="B22" s="72"/>
      <c r="C22" s="55">
        <v>1388000</v>
      </c>
      <c r="D22" s="31">
        <v>0</v>
      </c>
      <c r="E22" s="31">
        <v>1388000</v>
      </c>
      <c r="F22" s="31">
        <v>832800</v>
      </c>
      <c r="G22" s="31">
        <v>555200</v>
      </c>
      <c r="H22" s="63">
        <v>0</v>
      </c>
      <c r="I22" s="59">
        <v>610000</v>
      </c>
      <c r="J22" s="74" t="s">
        <v>54</v>
      </c>
      <c r="K22" s="74"/>
      <c r="L22" s="74"/>
      <c r="M22" s="74"/>
      <c r="N22" s="27" t="str">
        <f t="shared" si="1"/>
        <v>Y</v>
      </c>
    </row>
    <row r="23" spans="1:14" s="27" customFormat="1" ht="24.75" customHeight="1">
      <c r="A23" s="34" t="s">
        <v>42</v>
      </c>
      <c r="B23" s="37"/>
      <c r="C23" s="55">
        <v>300438</v>
      </c>
      <c r="D23" s="31">
        <v>0</v>
      </c>
      <c r="E23" s="31">
        <v>300438</v>
      </c>
      <c r="F23" s="31">
        <v>180263</v>
      </c>
      <c r="G23" s="31">
        <v>120175</v>
      </c>
      <c r="H23" s="63">
        <v>0</v>
      </c>
      <c r="I23" s="59">
        <v>266152</v>
      </c>
      <c r="J23" s="23" t="s">
        <v>55</v>
      </c>
      <c r="K23" s="23"/>
      <c r="L23" s="23"/>
      <c r="M23" s="23"/>
      <c r="N23" s="27" t="str">
        <f aca="true" t="shared" si="2" ref="N23:N29">IF(F23+G23=E23+D23,"Y","N")</f>
        <v>Y</v>
      </c>
    </row>
    <row r="24" spans="1:14" s="27" customFormat="1" ht="24.75" customHeight="1">
      <c r="A24" s="34" t="s">
        <v>43</v>
      </c>
      <c r="B24" s="37"/>
      <c r="C24" s="55">
        <v>19948</v>
      </c>
      <c r="D24" s="32">
        <v>0</v>
      </c>
      <c r="E24" s="32">
        <v>19948</v>
      </c>
      <c r="F24" s="32">
        <v>5931</v>
      </c>
      <c r="G24" s="32">
        <v>14017</v>
      </c>
      <c r="H24" s="63">
        <v>0</v>
      </c>
      <c r="I24" s="59">
        <v>16848</v>
      </c>
      <c r="J24" s="23" t="s">
        <v>50</v>
      </c>
      <c r="K24" s="23"/>
      <c r="L24" s="23"/>
      <c r="M24" s="23"/>
      <c r="N24" s="27" t="str">
        <f t="shared" si="2"/>
        <v>Y</v>
      </c>
    </row>
    <row r="25" spans="1:14" s="27" customFormat="1" ht="24.75" customHeight="1">
      <c r="A25" s="71" t="s">
        <v>57</v>
      </c>
      <c r="B25" s="72"/>
      <c r="C25" s="55">
        <v>78130</v>
      </c>
      <c r="D25" s="39">
        <v>59407</v>
      </c>
      <c r="E25" s="39">
        <v>18723</v>
      </c>
      <c r="F25" s="39">
        <v>30505</v>
      </c>
      <c r="G25" s="39">
        <v>47625</v>
      </c>
      <c r="H25" s="65">
        <v>2186255</v>
      </c>
      <c r="I25" s="59">
        <v>74768</v>
      </c>
      <c r="J25" s="74" t="s">
        <v>53</v>
      </c>
      <c r="K25" s="74"/>
      <c r="L25" s="74"/>
      <c r="M25" s="74"/>
      <c r="N25" s="27" t="str">
        <f t="shared" si="2"/>
        <v>Y</v>
      </c>
    </row>
    <row r="26" spans="1:14" s="27" customFormat="1" ht="24.75" customHeight="1">
      <c r="A26" s="71" t="s">
        <v>44</v>
      </c>
      <c r="B26" s="72"/>
      <c r="C26" s="55">
        <v>23010</v>
      </c>
      <c r="D26" s="39">
        <v>15674</v>
      </c>
      <c r="E26" s="39">
        <v>7336</v>
      </c>
      <c r="F26" s="39">
        <v>8496</v>
      </c>
      <c r="G26" s="39">
        <v>14514</v>
      </c>
      <c r="H26" s="62">
        <v>380715</v>
      </c>
      <c r="I26" s="59">
        <v>27775</v>
      </c>
      <c r="J26" s="74" t="s">
        <v>56</v>
      </c>
      <c r="K26" s="74"/>
      <c r="L26" s="74"/>
      <c r="M26" s="74"/>
      <c r="N26" s="27" t="str">
        <f t="shared" si="2"/>
        <v>Y</v>
      </c>
    </row>
    <row r="27" spans="1:14" s="27" customFormat="1" ht="24.75" customHeight="1">
      <c r="A27" s="71" t="s">
        <v>45</v>
      </c>
      <c r="B27" s="72"/>
      <c r="C27" s="55">
        <v>55472</v>
      </c>
      <c r="D27" s="39">
        <v>0</v>
      </c>
      <c r="E27" s="39">
        <v>55472</v>
      </c>
      <c r="F27" s="39">
        <v>21658</v>
      </c>
      <c r="G27" s="39">
        <v>33814</v>
      </c>
      <c r="H27" s="66">
        <v>0</v>
      </c>
      <c r="I27" s="59">
        <v>51331</v>
      </c>
      <c r="J27" s="23" t="s">
        <v>50</v>
      </c>
      <c r="K27" s="23"/>
      <c r="L27" s="23"/>
      <c r="M27" s="23"/>
      <c r="N27" s="27" t="str">
        <f t="shared" si="2"/>
        <v>Y</v>
      </c>
    </row>
    <row r="28" spans="1:14" s="27" customFormat="1" ht="24.75" customHeight="1">
      <c r="A28" s="34" t="s">
        <v>46</v>
      </c>
      <c r="B28" s="37"/>
      <c r="C28" s="55">
        <v>4500</v>
      </c>
      <c r="D28" s="39">
        <v>0</v>
      </c>
      <c r="E28" s="39">
        <v>4500</v>
      </c>
      <c r="F28" s="39">
        <v>1880</v>
      </c>
      <c r="G28" s="39">
        <v>2620</v>
      </c>
      <c r="H28" s="66">
        <v>0</v>
      </c>
      <c r="I28" s="59">
        <v>5805</v>
      </c>
      <c r="J28" s="23" t="s">
        <v>50</v>
      </c>
      <c r="K28" s="23"/>
      <c r="L28" s="23"/>
      <c r="M28" s="23"/>
      <c r="N28" s="27" t="str">
        <f t="shared" si="2"/>
        <v>Y</v>
      </c>
    </row>
    <row r="29" spans="1:14" s="27" customFormat="1" ht="24.75" customHeight="1">
      <c r="A29" s="34" t="s">
        <v>47</v>
      </c>
      <c r="B29" s="37"/>
      <c r="C29" s="55">
        <v>64067</v>
      </c>
      <c r="D29" s="39">
        <v>0</v>
      </c>
      <c r="E29" s="39">
        <v>64067</v>
      </c>
      <c r="F29" s="39">
        <v>25014</v>
      </c>
      <c r="G29" s="39">
        <v>39053</v>
      </c>
      <c r="H29" s="66">
        <v>0</v>
      </c>
      <c r="I29" s="59">
        <v>43855</v>
      </c>
      <c r="J29" s="23" t="s">
        <v>50</v>
      </c>
      <c r="K29" s="23"/>
      <c r="L29" s="23"/>
      <c r="M29" s="23"/>
      <c r="N29" s="27" t="str">
        <f t="shared" si="2"/>
        <v>Y</v>
      </c>
    </row>
    <row r="30" spans="1:14" s="27" customFormat="1" ht="24.75" customHeight="1">
      <c r="A30" s="34" t="s">
        <v>48</v>
      </c>
      <c r="B30" s="37"/>
      <c r="C30" s="55">
        <v>146123</v>
      </c>
      <c r="D30" s="39">
        <v>109201</v>
      </c>
      <c r="E30" s="39">
        <v>36922</v>
      </c>
      <c r="F30" s="39">
        <v>64837</v>
      </c>
      <c r="G30" s="39">
        <v>81286</v>
      </c>
      <c r="H30" s="68">
        <v>4199725</v>
      </c>
      <c r="I30" s="59">
        <v>153852</v>
      </c>
      <c r="J30" s="74" t="s">
        <v>53</v>
      </c>
      <c r="K30" s="74"/>
      <c r="L30" s="74"/>
      <c r="M30" s="74"/>
      <c r="N30" s="27" t="str">
        <f t="shared" si="1"/>
        <v>Y</v>
      </c>
    </row>
    <row r="31" spans="1:12" ht="24.75" customHeight="1">
      <c r="A31" s="3" t="s">
        <v>66</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86</v>
      </c>
    </row>
    <row r="33" spans="1:12" ht="24.75" customHeight="1">
      <c r="A33" s="3" t="s">
        <v>68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17</v>
      </c>
      <c r="B35" s="1"/>
      <c r="C35" s="1"/>
      <c r="D35" s="2" t="s">
        <v>3</v>
      </c>
      <c r="E35" s="1"/>
      <c r="F35" s="2"/>
      <c r="G35" s="1" t="s">
        <v>4</v>
      </c>
      <c r="J35" s="9" t="s">
        <v>5</v>
      </c>
      <c r="L35" s="1"/>
    </row>
    <row r="36" spans="1:12" s="6" customFormat="1" ht="15.75">
      <c r="A36" s="1"/>
      <c r="B36" s="1"/>
      <c r="C36" s="1"/>
      <c r="D36" s="2"/>
      <c r="E36" s="1"/>
      <c r="F36" s="2"/>
      <c r="G36" s="1"/>
      <c r="J36" s="1"/>
      <c r="K36" s="9"/>
      <c r="L36" s="1"/>
    </row>
    <row r="37" spans="2:12" s="6" customFormat="1" ht="15.75">
      <c r="B37" s="1"/>
      <c r="C37" s="1"/>
      <c r="D37" s="2" t="s">
        <v>3</v>
      </c>
      <c r="E37" s="1"/>
      <c r="G37" s="1" t="s">
        <v>6</v>
      </c>
      <c r="H37" s="1"/>
      <c r="J37" s="1"/>
      <c r="K37" s="1"/>
      <c r="L37" s="1"/>
    </row>
    <row r="38" spans="1:12" ht="19.5">
      <c r="A38" s="1"/>
      <c r="B38" s="1"/>
      <c r="C38" s="1"/>
      <c r="E38" s="10"/>
      <c r="G38" s="10"/>
      <c r="H38" s="48"/>
      <c r="I38" s="1"/>
      <c r="J38" s="1"/>
      <c r="K38" s="1"/>
      <c r="L38" s="1"/>
    </row>
  </sheetData>
  <sheetProtection/>
  <mergeCells count="22">
    <mergeCell ref="H6:H7"/>
    <mergeCell ref="J6:L7"/>
    <mergeCell ref="A13:B13"/>
    <mergeCell ref="A8:B8"/>
    <mergeCell ref="J30:M30"/>
    <mergeCell ref="D2:J2"/>
    <mergeCell ref="A3:L3"/>
    <mergeCell ref="J8:L8"/>
    <mergeCell ref="I6:I7"/>
    <mergeCell ref="E5:I5"/>
    <mergeCell ref="C6:G6"/>
    <mergeCell ref="A6:B7"/>
    <mergeCell ref="A27:B27"/>
    <mergeCell ref="J13:M13"/>
    <mergeCell ref="J21:M21"/>
    <mergeCell ref="J22:M22"/>
    <mergeCell ref="J25:M25"/>
    <mergeCell ref="J26:M26"/>
    <mergeCell ref="A25:B25"/>
    <mergeCell ref="A26:B26"/>
    <mergeCell ref="A21:B21"/>
    <mergeCell ref="A22:B2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9" scale="85" r:id="rId1"/>
  <headerFooter alignWithMargins="0">
    <oddFooter>&amp;C&amp;"Arial Unicode MS,標準"&amp;14&amp;P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workbookViewId="0" topLeftCell="A1">
      <pane ySplit="7" topLeftCell="BM8" activePane="bottomLeft" state="frozen"/>
      <selection pane="topLeft" activeCell="I24" sqref="I24"/>
      <selection pane="bottomLeft" activeCell="I24" sqref="I24"/>
    </sheetView>
  </sheetViews>
  <sheetFormatPr defaultColWidth="9.00390625" defaultRowHeight="16.5"/>
  <cols>
    <col min="1" max="1" width="10.625" style="0" customWidth="1"/>
    <col min="3" max="3" width="16.50390625" style="0" customWidth="1"/>
    <col min="4" max="7" width="14.625" style="0" customWidth="1"/>
    <col min="8" max="8" width="18.625" style="53"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48"/>
      <c r="I1" s="1"/>
      <c r="J1" s="1"/>
      <c r="K1" s="4" t="s">
        <v>1</v>
      </c>
      <c r="L1" s="4" t="s">
        <v>87</v>
      </c>
    </row>
    <row r="2" spans="1:12" s="6" customFormat="1" ht="15.75">
      <c r="A2" s="5" t="s">
        <v>88</v>
      </c>
      <c r="B2" s="7" t="s">
        <v>89</v>
      </c>
      <c r="C2" s="7"/>
      <c r="D2" s="75" t="s">
        <v>90</v>
      </c>
      <c r="E2" s="75"/>
      <c r="F2" s="75"/>
      <c r="G2" s="75"/>
      <c r="H2" s="75"/>
      <c r="I2" s="75"/>
      <c r="J2" s="76"/>
      <c r="K2" s="4" t="s">
        <v>2</v>
      </c>
      <c r="L2" s="13" t="s">
        <v>91</v>
      </c>
    </row>
    <row r="3" spans="1:12" ht="24" customHeight="1">
      <c r="A3" s="77" t="s">
        <v>92</v>
      </c>
      <c r="B3" s="78"/>
      <c r="C3" s="78"/>
      <c r="D3" s="78"/>
      <c r="E3" s="78"/>
      <c r="F3" s="78"/>
      <c r="G3" s="78"/>
      <c r="H3" s="78"/>
      <c r="I3" s="78"/>
      <c r="J3" s="78"/>
      <c r="K3" s="78"/>
      <c r="L3" s="78"/>
    </row>
    <row r="4" spans="1:11" ht="15.75">
      <c r="A4" s="1"/>
      <c r="B4" s="1"/>
      <c r="C4" s="1"/>
      <c r="D4" s="1"/>
      <c r="E4" s="1"/>
      <c r="F4" s="1"/>
      <c r="G4" s="1"/>
      <c r="H4" s="48"/>
      <c r="I4" s="1"/>
      <c r="J4" s="1"/>
      <c r="K4" s="1"/>
    </row>
    <row r="5" spans="2:12" ht="19.5">
      <c r="B5" s="8"/>
      <c r="C5" s="8"/>
      <c r="D5" s="8"/>
      <c r="E5" s="80" t="s">
        <v>140</v>
      </c>
      <c r="F5" s="80"/>
      <c r="G5" s="80"/>
      <c r="H5" s="80"/>
      <c r="I5" s="80"/>
      <c r="J5" s="8"/>
      <c r="K5" s="8"/>
      <c r="L5" s="9" t="s">
        <v>93</v>
      </c>
    </row>
    <row r="6" spans="1:12" s="6" customFormat="1" ht="24.75" customHeight="1">
      <c r="A6" s="82" t="s">
        <v>94</v>
      </c>
      <c r="B6" s="83"/>
      <c r="C6" s="81" t="s">
        <v>95</v>
      </c>
      <c r="D6" s="81"/>
      <c r="E6" s="81"/>
      <c r="F6" s="81"/>
      <c r="G6" s="81"/>
      <c r="H6" s="95" t="s">
        <v>96</v>
      </c>
      <c r="I6" s="67" t="s">
        <v>97</v>
      </c>
      <c r="J6" s="89" t="s">
        <v>98</v>
      </c>
      <c r="K6" s="82"/>
      <c r="L6" s="82"/>
    </row>
    <row r="7" spans="1:12" s="15" customFormat="1" ht="48">
      <c r="A7" s="80"/>
      <c r="B7" s="84"/>
      <c r="C7" s="14" t="s">
        <v>99</v>
      </c>
      <c r="D7" s="14" t="s">
        <v>100</v>
      </c>
      <c r="E7" s="14" t="s">
        <v>101</v>
      </c>
      <c r="F7" s="16" t="s">
        <v>102</v>
      </c>
      <c r="G7" s="16" t="s">
        <v>103</v>
      </c>
      <c r="H7" s="96"/>
      <c r="I7" s="67"/>
      <c r="J7" s="90"/>
      <c r="K7" s="80"/>
      <c r="L7" s="80"/>
    </row>
    <row r="8" spans="1:14" ht="24.75" customHeight="1">
      <c r="A8" s="93" t="s">
        <v>104</v>
      </c>
      <c r="B8" s="94"/>
      <c r="C8" s="55">
        <f>SUM('103-1:103-12'!C8)</f>
        <v>25610921</v>
      </c>
      <c r="D8" s="55">
        <f>SUM('103-1:103-12'!D8)</f>
        <v>4461854</v>
      </c>
      <c r="E8" s="55">
        <f>SUM('103-1:103-12'!E8)</f>
        <v>21149067</v>
      </c>
      <c r="F8" s="55">
        <f>SUM('103-1:103-12'!F8)</f>
        <v>14858487</v>
      </c>
      <c r="G8" s="55">
        <f>SUM('103-1:103-12'!G8)</f>
        <v>10752434</v>
      </c>
      <c r="H8" s="60">
        <f>SUM('103-1:103-12'!H8)</f>
        <v>291562436</v>
      </c>
      <c r="I8" s="70">
        <f>SUM('103-1:103-12'!I8)</f>
        <v>23040615</v>
      </c>
      <c r="J8" s="75"/>
      <c r="K8" s="75"/>
      <c r="L8" s="75"/>
      <c r="N8" t="str">
        <f aca="true" t="shared" si="0" ref="N8:N30">IF(F8+G8=E8+D8,"Y","N")</f>
        <v>Y</v>
      </c>
    </row>
    <row r="9" spans="1:14" s="22" customFormat="1" ht="24.75" customHeight="1">
      <c r="A9" s="23" t="s">
        <v>105</v>
      </c>
      <c r="B9" s="24"/>
      <c r="C9" s="55">
        <f>SUM('103-1:103-12'!C9)</f>
        <v>69286</v>
      </c>
      <c r="D9" s="55">
        <f>SUM('103-1:103-12'!D9)</f>
        <v>62767</v>
      </c>
      <c r="E9" s="55">
        <f>SUM('103-1:103-12'!E9)</f>
        <v>6519</v>
      </c>
      <c r="F9" s="55">
        <f>SUM('103-1:103-12'!F9)</f>
        <v>40298</v>
      </c>
      <c r="G9" s="55">
        <f>SUM('103-1:103-12'!G9)</f>
        <v>28988</v>
      </c>
      <c r="H9" s="60">
        <f>SUM('103-1:103-12'!H9)</f>
        <v>5568188</v>
      </c>
      <c r="I9" s="70">
        <f>SUM('103-1:103-12'!I9)</f>
        <v>98324</v>
      </c>
      <c r="J9" s="26" t="s">
        <v>106</v>
      </c>
      <c r="K9" s="26"/>
      <c r="L9" s="26"/>
      <c r="M9" s="26"/>
      <c r="N9" s="22" t="str">
        <f t="shared" si="0"/>
        <v>Y</v>
      </c>
    </row>
    <row r="10" spans="1:14" s="27" customFormat="1" ht="24.75" customHeight="1">
      <c r="A10" s="23" t="s">
        <v>107</v>
      </c>
      <c r="B10" s="24"/>
      <c r="C10" s="55">
        <f>SUM('103-1:103-12'!C10)</f>
        <v>704324</v>
      </c>
      <c r="D10" s="55">
        <f>SUM('103-1:103-12'!D10)</f>
        <v>521096</v>
      </c>
      <c r="E10" s="55">
        <f>SUM('103-1:103-12'!E10)</f>
        <v>183228</v>
      </c>
      <c r="F10" s="55">
        <f>SUM('103-1:103-12'!F10)</f>
        <v>447629</v>
      </c>
      <c r="G10" s="55">
        <f>SUM('103-1:103-12'!G10)</f>
        <v>256695</v>
      </c>
      <c r="H10" s="60">
        <f>SUM('103-1:103-12'!H10)</f>
        <v>12785126</v>
      </c>
      <c r="I10" s="70">
        <f>SUM('103-1:103-12'!I10)</f>
        <v>736917</v>
      </c>
      <c r="J10" s="26" t="s">
        <v>106</v>
      </c>
      <c r="K10" s="26"/>
      <c r="L10" s="26"/>
      <c r="M10" s="26"/>
      <c r="N10" s="27" t="str">
        <f t="shared" si="0"/>
        <v>Y</v>
      </c>
    </row>
    <row r="11" spans="1:14" s="22" customFormat="1" ht="24.75" customHeight="1">
      <c r="A11" s="23" t="s">
        <v>108</v>
      </c>
      <c r="B11" s="24"/>
      <c r="C11" s="55">
        <f>SUM('103-1:103-12'!C11)</f>
        <v>880288</v>
      </c>
      <c r="D11" s="55">
        <f>SUM('103-1:103-12'!D11)</f>
        <v>0</v>
      </c>
      <c r="E11" s="55">
        <f>SUM('103-1:103-12'!E11)</f>
        <v>880288</v>
      </c>
      <c r="F11" s="55">
        <f>SUM('103-1:103-12'!F11)</f>
        <v>572667</v>
      </c>
      <c r="G11" s="55">
        <f>SUM('103-1:103-12'!G11)</f>
        <v>307621</v>
      </c>
      <c r="H11" s="60">
        <f>SUM('103-1:103-12'!H11)</f>
        <v>0</v>
      </c>
      <c r="I11" s="70">
        <f>SUM('103-1:103-12'!I11)</f>
        <v>204854</v>
      </c>
      <c r="J11" s="23" t="s">
        <v>109</v>
      </c>
      <c r="K11" s="26"/>
      <c r="L11" s="26"/>
      <c r="M11" s="26"/>
      <c r="N11" s="22" t="str">
        <f t="shared" si="0"/>
        <v>Y</v>
      </c>
    </row>
    <row r="12" spans="1:14" s="22" customFormat="1" ht="24.75" customHeight="1">
      <c r="A12" s="23" t="s">
        <v>110</v>
      </c>
      <c r="B12" s="24"/>
      <c r="C12" s="55">
        <f>SUM('103-1:103-12'!C12)</f>
        <v>183128</v>
      </c>
      <c r="D12" s="55">
        <f>SUM('103-1:103-12'!D12)</f>
        <v>0</v>
      </c>
      <c r="E12" s="55">
        <f>SUM('103-1:103-12'!E12)</f>
        <v>183128</v>
      </c>
      <c r="F12" s="55">
        <f>SUM('103-1:103-12'!F12)</f>
        <v>88532</v>
      </c>
      <c r="G12" s="55">
        <f>SUM('103-1:103-12'!G12)</f>
        <v>94596</v>
      </c>
      <c r="H12" s="60">
        <f>SUM('103-1:103-12'!H12)</f>
        <v>0</v>
      </c>
      <c r="I12" s="70">
        <f>SUM('103-1:103-12'!I12)</f>
        <v>221565</v>
      </c>
      <c r="J12" s="23" t="s">
        <v>111</v>
      </c>
      <c r="K12" s="26"/>
      <c r="L12" s="26"/>
      <c r="M12" s="26"/>
      <c r="N12" s="22" t="str">
        <f t="shared" si="0"/>
        <v>Y</v>
      </c>
    </row>
    <row r="13" spans="1:14" s="27" customFormat="1" ht="24.75" customHeight="1">
      <c r="A13" s="91" t="s">
        <v>112</v>
      </c>
      <c r="B13" s="92"/>
      <c r="C13" s="55">
        <f>SUM('103-1:103-12'!C13)</f>
        <v>360120</v>
      </c>
      <c r="D13" s="55">
        <f>SUM('103-1:103-12'!D13)</f>
        <v>234214</v>
      </c>
      <c r="E13" s="55">
        <f>SUM('103-1:103-12'!E13)</f>
        <v>125906</v>
      </c>
      <c r="F13" s="55">
        <f>SUM('103-1:103-12'!F13)</f>
        <v>103306</v>
      </c>
      <c r="G13" s="55">
        <f>SUM('103-1:103-12'!G13)</f>
        <v>256814</v>
      </c>
      <c r="H13" s="60">
        <f>SUM('103-1:103-12'!H13)</f>
        <v>9596808</v>
      </c>
      <c r="I13" s="70">
        <f>SUM('103-1:103-12'!I13)</f>
        <v>206331</v>
      </c>
      <c r="J13" s="86" t="s">
        <v>113</v>
      </c>
      <c r="K13" s="86"/>
      <c r="L13" s="86"/>
      <c r="M13" s="86"/>
      <c r="N13" s="27" t="str">
        <f t="shared" si="0"/>
        <v>Y</v>
      </c>
    </row>
    <row r="14" spans="1:14" s="27" customFormat="1" ht="24.75" customHeight="1">
      <c r="A14" s="34" t="s">
        <v>114</v>
      </c>
      <c r="B14" s="35"/>
      <c r="C14" s="55">
        <f>SUM('103-1:103-12'!C14)</f>
        <v>274742</v>
      </c>
      <c r="D14" s="55">
        <f>SUM('103-1:103-12'!D14)</f>
        <v>245255</v>
      </c>
      <c r="E14" s="55">
        <f>SUM('103-1:103-12'!E14)</f>
        <v>29487</v>
      </c>
      <c r="F14" s="55">
        <f>SUM('103-1:103-12'!F14)</f>
        <v>170700</v>
      </c>
      <c r="G14" s="55">
        <f>SUM('103-1:103-12'!G14)</f>
        <v>104042</v>
      </c>
      <c r="H14" s="60">
        <f>SUM('103-1:103-12'!H14)</f>
        <v>25426535</v>
      </c>
      <c r="I14" s="70">
        <f>SUM('103-1:103-12'!I14)</f>
        <v>203004</v>
      </c>
      <c r="J14" s="23" t="s">
        <v>106</v>
      </c>
      <c r="K14" s="26"/>
      <c r="L14" s="26"/>
      <c r="M14" s="26"/>
      <c r="N14" s="27" t="str">
        <f t="shared" si="0"/>
        <v>Y</v>
      </c>
    </row>
    <row r="15" spans="1:14" s="27" customFormat="1" ht="24.75" customHeight="1">
      <c r="A15" s="36" t="s">
        <v>115</v>
      </c>
      <c r="B15" s="35"/>
      <c r="C15" s="55">
        <f>SUM('103-1:103-12'!C15)</f>
        <v>240848</v>
      </c>
      <c r="D15" s="55">
        <f>SUM('103-1:103-12'!D15)</f>
        <v>229195</v>
      </c>
      <c r="E15" s="55">
        <f>SUM('103-1:103-12'!E15)</f>
        <v>11653</v>
      </c>
      <c r="F15" s="55">
        <f>SUM('103-1:103-12'!F15)</f>
        <v>97540</v>
      </c>
      <c r="G15" s="55">
        <f>SUM('103-1:103-12'!G15)</f>
        <v>143308</v>
      </c>
      <c r="H15" s="60">
        <f>SUM('103-1:103-12'!H15)</f>
        <v>11784879</v>
      </c>
      <c r="I15" s="70">
        <f>SUM('103-1:103-12'!I15)</f>
        <v>255000</v>
      </c>
      <c r="J15" s="23" t="s">
        <v>106</v>
      </c>
      <c r="K15" s="26"/>
      <c r="L15" s="26"/>
      <c r="M15" s="26"/>
      <c r="N15" s="27" t="str">
        <f t="shared" si="0"/>
        <v>Y</v>
      </c>
    </row>
    <row r="16" spans="1:14" s="27" customFormat="1" ht="24.75" customHeight="1">
      <c r="A16" s="34" t="s">
        <v>116</v>
      </c>
      <c r="B16" s="37"/>
      <c r="C16" s="55">
        <f>SUM('103-1:103-12'!C16)</f>
        <v>793090</v>
      </c>
      <c r="D16" s="55">
        <f>SUM('103-1:103-12'!D16)</f>
        <v>0</v>
      </c>
      <c r="E16" s="55">
        <f>SUM('103-1:103-12'!E16)</f>
        <v>793090</v>
      </c>
      <c r="F16" s="55">
        <f>SUM('103-1:103-12'!F16)</f>
        <v>453957</v>
      </c>
      <c r="G16" s="55">
        <f>SUM('103-1:103-12'!G16)</f>
        <v>339133</v>
      </c>
      <c r="H16" s="60">
        <f>SUM('103-1:103-12'!H16)</f>
        <v>0</v>
      </c>
      <c r="I16" s="70">
        <f>SUM('103-1:103-12'!I16)</f>
        <v>652945</v>
      </c>
      <c r="J16" s="64" t="s">
        <v>117</v>
      </c>
      <c r="K16" s="23"/>
      <c r="L16" s="23"/>
      <c r="M16" s="23"/>
      <c r="N16" s="27" t="str">
        <f t="shared" si="0"/>
        <v>Y</v>
      </c>
    </row>
    <row r="17" spans="1:14" s="27" customFormat="1" ht="24.75" customHeight="1">
      <c r="A17" s="34" t="s">
        <v>118</v>
      </c>
      <c r="B17" s="37"/>
      <c r="C17" s="55">
        <f>SUM('103-1:103-12'!C17)</f>
        <v>357042</v>
      </c>
      <c r="D17" s="55">
        <f>SUM('103-1:103-12'!D17)</f>
        <v>201728</v>
      </c>
      <c r="E17" s="55">
        <f>SUM('103-1:103-12'!E17)</f>
        <v>155314</v>
      </c>
      <c r="F17" s="55">
        <f>SUM('103-1:103-12'!F17)</f>
        <v>218549</v>
      </c>
      <c r="G17" s="55">
        <f>SUM('103-1:103-12'!G17)</f>
        <v>138493</v>
      </c>
      <c r="H17" s="60">
        <f>SUM('103-1:103-12'!H17)</f>
        <v>10986740</v>
      </c>
      <c r="I17" s="70">
        <f>SUM('103-1:103-12'!I17)</f>
        <v>371559</v>
      </c>
      <c r="J17" s="23" t="s">
        <v>106</v>
      </c>
      <c r="K17" s="23"/>
      <c r="L17" s="23"/>
      <c r="M17" s="23"/>
      <c r="N17" s="27" t="str">
        <f t="shared" si="0"/>
        <v>Y</v>
      </c>
    </row>
    <row r="18" spans="1:14" s="27" customFormat="1" ht="24.75" customHeight="1">
      <c r="A18" s="36" t="s">
        <v>119</v>
      </c>
      <c r="B18" s="37"/>
      <c r="C18" s="55">
        <f>SUM('103-1:103-12'!C18)</f>
        <v>114662</v>
      </c>
      <c r="D18" s="55">
        <f>SUM('103-1:103-12'!D18)</f>
        <v>107966</v>
      </c>
      <c r="E18" s="55">
        <f>SUM('103-1:103-12'!E18)</f>
        <v>6696</v>
      </c>
      <c r="F18" s="55">
        <f>SUM('103-1:103-12'!F18)</f>
        <v>68291</v>
      </c>
      <c r="G18" s="55">
        <f>SUM('103-1:103-12'!G18)</f>
        <v>46371</v>
      </c>
      <c r="H18" s="60">
        <f>SUM('103-1:103-12'!H18)</f>
        <v>26710790</v>
      </c>
      <c r="I18" s="70">
        <f>SUM('103-1:103-12'!I18)</f>
        <v>130956</v>
      </c>
      <c r="J18" s="23" t="s">
        <v>106</v>
      </c>
      <c r="K18" s="23"/>
      <c r="L18" s="23"/>
      <c r="M18" s="23"/>
      <c r="N18" s="27" t="str">
        <f t="shared" si="0"/>
        <v>Y</v>
      </c>
    </row>
    <row r="19" spans="1:14" s="27" customFormat="1" ht="24.75" customHeight="1">
      <c r="A19" s="34" t="s">
        <v>120</v>
      </c>
      <c r="B19" s="37"/>
      <c r="C19" s="55">
        <f>SUM('103-1:103-12'!C19)</f>
        <v>508292</v>
      </c>
      <c r="D19" s="55">
        <f>SUM('103-1:103-12'!D19)</f>
        <v>372636</v>
      </c>
      <c r="E19" s="55">
        <f>SUM('103-1:103-12'!E19)</f>
        <v>135656</v>
      </c>
      <c r="F19" s="55">
        <f>SUM('103-1:103-12'!F19)</f>
        <v>379986</v>
      </c>
      <c r="G19" s="55">
        <f>SUM('103-1:103-12'!G19)</f>
        <v>128306</v>
      </c>
      <c r="H19" s="60">
        <f>SUM('103-1:103-12'!H19)</f>
        <v>47460650</v>
      </c>
      <c r="I19" s="70">
        <f>SUM('103-1:103-12'!I19)</f>
        <v>875326</v>
      </c>
      <c r="J19" s="23" t="s">
        <v>106</v>
      </c>
      <c r="K19" s="23"/>
      <c r="L19" s="23"/>
      <c r="M19" s="23"/>
      <c r="N19" s="27" t="str">
        <f t="shared" si="0"/>
        <v>Y</v>
      </c>
    </row>
    <row r="20" spans="1:14" s="27" customFormat="1" ht="24.75" customHeight="1">
      <c r="A20" s="34" t="s">
        <v>121</v>
      </c>
      <c r="B20" s="37"/>
      <c r="C20" s="55">
        <f>SUM('103-1:103-12'!C20)</f>
        <v>103018</v>
      </c>
      <c r="D20" s="55">
        <f>SUM('103-1:103-12'!D20)</f>
        <v>0</v>
      </c>
      <c r="E20" s="55">
        <f>SUM('103-1:103-12'!E20)</f>
        <v>103018</v>
      </c>
      <c r="F20" s="55">
        <f>SUM('103-1:103-12'!F20)</f>
        <v>66968</v>
      </c>
      <c r="G20" s="55">
        <f>SUM('103-1:103-12'!G20)</f>
        <v>36050</v>
      </c>
      <c r="H20" s="60">
        <f>SUM('103-1:103-12'!H20)</f>
        <v>0</v>
      </c>
      <c r="I20" s="70">
        <f>SUM('103-1:103-12'!I20)</f>
        <v>107512</v>
      </c>
      <c r="J20" s="23" t="s">
        <v>106</v>
      </c>
      <c r="K20" s="23"/>
      <c r="L20" s="23"/>
      <c r="M20" s="23"/>
      <c r="N20" s="27" t="str">
        <f t="shared" si="0"/>
        <v>Y</v>
      </c>
    </row>
    <row r="21" spans="1:14" s="27" customFormat="1" ht="24.75" customHeight="1">
      <c r="A21" s="71" t="s">
        <v>122</v>
      </c>
      <c r="B21" s="72"/>
      <c r="C21" s="55">
        <f>SUM('103-1:103-12'!C21)</f>
        <v>203011</v>
      </c>
      <c r="D21" s="55">
        <f>SUM('103-1:103-12'!D21)</f>
        <v>156576</v>
      </c>
      <c r="E21" s="55">
        <f>SUM('103-1:103-12'!E21)</f>
        <v>46435</v>
      </c>
      <c r="F21" s="55">
        <f>SUM('103-1:103-12'!F21)</f>
        <v>129264</v>
      </c>
      <c r="G21" s="55">
        <f>SUM('103-1:103-12'!G21)</f>
        <v>73747</v>
      </c>
      <c r="H21" s="60">
        <f>SUM('103-1:103-12'!H21)</f>
        <v>53332070</v>
      </c>
      <c r="I21" s="70">
        <f>SUM('103-1:103-12'!I21)</f>
        <v>190057</v>
      </c>
      <c r="J21" s="74" t="s">
        <v>113</v>
      </c>
      <c r="K21" s="74"/>
      <c r="L21" s="74"/>
      <c r="M21" s="74"/>
      <c r="N21" s="27" t="str">
        <f t="shared" si="0"/>
        <v>Y</v>
      </c>
    </row>
    <row r="22" spans="1:14" s="27" customFormat="1" ht="24.75" customHeight="1">
      <c r="A22" s="71" t="s">
        <v>123</v>
      </c>
      <c r="B22" s="72"/>
      <c r="C22" s="55">
        <f>SUM('103-1:103-12'!C22)</f>
        <v>10696400</v>
      </c>
      <c r="D22" s="55">
        <f>SUM('103-1:103-12'!D22)</f>
        <v>0</v>
      </c>
      <c r="E22" s="55">
        <f>SUM('103-1:103-12'!E22)</f>
        <v>10696400</v>
      </c>
      <c r="F22" s="55">
        <f>SUM('103-1:103-12'!F22)</f>
        <v>6417840</v>
      </c>
      <c r="G22" s="55">
        <f>SUM('103-1:103-12'!G22)</f>
        <v>4278560</v>
      </c>
      <c r="H22" s="60">
        <f>SUM('103-1:103-12'!H22)</f>
        <v>0</v>
      </c>
      <c r="I22" s="70">
        <f>SUM('103-1:103-12'!I22)</f>
        <v>9371650</v>
      </c>
      <c r="J22" s="74" t="s">
        <v>124</v>
      </c>
      <c r="K22" s="74"/>
      <c r="L22" s="74"/>
      <c r="M22" s="74"/>
      <c r="N22" s="27" t="str">
        <f t="shared" si="0"/>
        <v>Y</v>
      </c>
    </row>
    <row r="23" spans="1:14" s="27" customFormat="1" ht="24.75" customHeight="1">
      <c r="A23" s="34" t="s">
        <v>125</v>
      </c>
      <c r="B23" s="37"/>
      <c r="C23" s="55">
        <f>SUM('103-1:103-12'!C23)</f>
        <v>4609955</v>
      </c>
      <c r="D23" s="55">
        <f>SUM('103-1:103-12'!D23)</f>
        <v>0</v>
      </c>
      <c r="E23" s="55">
        <f>SUM('103-1:103-12'!E23)</f>
        <v>4609955</v>
      </c>
      <c r="F23" s="55">
        <f>SUM('103-1:103-12'!F23)</f>
        <v>2773846</v>
      </c>
      <c r="G23" s="55">
        <f>SUM('103-1:103-12'!G23)</f>
        <v>1836109</v>
      </c>
      <c r="H23" s="60">
        <f>SUM('103-1:103-12'!H23)</f>
        <v>0</v>
      </c>
      <c r="I23" s="70">
        <f>SUM('103-1:103-12'!I23)</f>
        <v>4580817</v>
      </c>
      <c r="J23" s="23" t="s">
        <v>126</v>
      </c>
      <c r="K23" s="23"/>
      <c r="L23" s="23"/>
      <c r="M23" s="23"/>
      <c r="N23" s="27" t="str">
        <f t="shared" si="0"/>
        <v>Y</v>
      </c>
    </row>
    <row r="24" spans="1:14" s="27" customFormat="1" ht="24.75" customHeight="1">
      <c r="A24" s="34" t="s">
        <v>127</v>
      </c>
      <c r="B24" s="37"/>
      <c r="C24" s="55">
        <f>SUM('103-1:103-12'!C24)</f>
        <v>257439</v>
      </c>
      <c r="D24" s="55">
        <f>SUM('103-1:103-12'!D24)</f>
        <v>0</v>
      </c>
      <c r="E24" s="55">
        <f>SUM('103-1:103-12'!E24)</f>
        <v>257439</v>
      </c>
      <c r="F24" s="55">
        <f>SUM('103-1:103-12'!F24)</f>
        <v>89838</v>
      </c>
      <c r="G24" s="55">
        <f>SUM('103-1:103-12'!G24)</f>
        <v>167601</v>
      </c>
      <c r="H24" s="60">
        <f>SUM('103-1:103-12'!H24)</f>
        <v>0</v>
      </c>
      <c r="I24" s="70">
        <f>SUM('103-1:103-12'!I24)</f>
        <v>257405</v>
      </c>
      <c r="J24" s="23" t="s">
        <v>109</v>
      </c>
      <c r="K24" s="23"/>
      <c r="L24" s="23"/>
      <c r="M24" s="23"/>
      <c r="N24" s="27" t="str">
        <f t="shared" si="0"/>
        <v>Y</v>
      </c>
    </row>
    <row r="25" spans="1:14" s="27" customFormat="1" ht="24.75" customHeight="1">
      <c r="A25" s="71" t="s">
        <v>128</v>
      </c>
      <c r="B25" s="72"/>
      <c r="C25" s="55">
        <f>SUM('103-1:103-12'!C25)</f>
        <v>1022600</v>
      </c>
      <c r="D25" s="55">
        <f>SUM('103-1:103-12'!D25)</f>
        <v>755161</v>
      </c>
      <c r="E25" s="55">
        <f>SUM('103-1:103-12'!E25)</f>
        <v>267439</v>
      </c>
      <c r="F25" s="55">
        <f>SUM('103-1:103-12'!F25)</f>
        <v>468386</v>
      </c>
      <c r="G25" s="55">
        <f>SUM('103-1:103-12'!G25)</f>
        <v>554214</v>
      </c>
      <c r="H25" s="60">
        <f>SUM('103-1:103-12'!H25)</f>
        <v>32642730</v>
      </c>
      <c r="I25" s="70">
        <f>SUM('103-1:103-12'!I25)</f>
        <v>1002202</v>
      </c>
      <c r="J25" s="74" t="s">
        <v>113</v>
      </c>
      <c r="K25" s="74"/>
      <c r="L25" s="74"/>
      <c r="M25" s="74"/>
      <c r="N25" s="27" t="str">
        <f t="shared" si="0"/>
        <v>Y</v>
      </c>
    </row>
    <row r="26" spans="1:14" s="27" customFormat="1" ht="24.75" customHeight="1">
      <c r="A26" s="71" t="s">
        <v>129</v>
      </c>
      <c r="B26" s="72"/>
      <c r="C26" s="55">
        <f>SUM('103-1:103-12'!C26)</f>
        <v>266293</v>
      </c>
      <c r="D26" s="55">
        <f>SUM('103-1:103-12'!D26)</f>
        <v>180966</v>
      </c>
      <c r="E26" s="55">
        <f>SUM('103-1:103-12'!E26)</f>
        <v>85327</v>
      </c>
      <c r="F26" s="55">
        <f>SUM('103-1:103-12'!F26)</f>
        <v>132849</v>
      </c>
      <c r="G26" s="55">
        <f>SUM('103-1:103-12'!G26)</f>
        <v>133444</v>
      </c>
      <c r="H26" s="60">
        <f>SUM('103-1:103-12'!H26)</f>
        <v>4429440</v>
      </c>
      <c r="I26" s="70">
        <f>SUM('103-1:103-12'!I26)</f>
        <v>248136</v>
      </c>
      <c r="J26" s="74" t="s">
        <v>130</v>
      </c>
      <c r="K26" s="74"/>
      <c r="L26" s="74"/>
      <c r="M26" s="74"/>
      <c r="N26" s="27" t="str">
        <f t="shared" si="0"/>
        <v>Y</v>
      </c>
    </row>
    <row r="27" spans="1:14" s="27" customFormat="1" ht="24.75" customHeight="1">
      <c r="A27" s="71" t="s">
        <v>131</v>
      </c>
      <c r="B27" s="72"/>
      <c r="C27" s="55">
        <f>SUM('103-1:103-12'!C27)</f>
        <v>746729</v>
      </c>
      <c r="D27" s="55">
        <f>SUM('103-1:103-12'!D27)</f>
        <v>0</v>
      </c>
      <c r="E27" s="55">
        <f>SUM('103-1:103-12'!E27)</f>
        <v>746729</v>
      </c>
      <c r="F27" s="55">
        <f>SUM('103-1:103-12'!F27)</f>
        <v>366632</v>
      </c>
      <c r="G27" s="55">
        <f>SUM('103-1:103-12'!G27)</f>
        <v>380097</v>
      </c>
      <c r="H27" s="60">
        <f>SUM('103-1:103-12'!H27)</f>
        <v>0</v>
      </c>
      <c r="I27" s="70">
        <f>SUM('103-1:103-12'!I27)</f>
        <v>713115</v>
      </c>
      <c r="J27" s="23" t="s">
        <v>109</v>
      </c>
      <c r="K27" s="23"/>
      <c r="L27" s="23"/>
      <c r="M27" s="23"/>
      <c r="N27" s="27" t="str">
        <f t="shared" si="0"/>
        <v>Y</v>
      </c>
    </row>
    <row r="28" spans="1:14" s="27" customFormat="1" ht="24.75" customHeight="1">
      <c r="A28" s="34" t="s">
        <v>132</v>
      </c>
      <c r="B28" s="37"/>
      <c r="C28" s="55">
        <f>SUM('103-1:103-12'!C28)</f>
        <v>70603</v>
      </c>
      <c r="D28" s="55">
        <f>SUM('103-1:103-12'!D28)</f>
        <v>0</v>
      </c>
      <c r="E28" s="55">
        <f>SUM('103-1:103-12'!E28)</f>
        <v>70603</v>
      </c>
      <c r="F28" s="55">
        <f>SUM('103-1:103-12'!F28)</f>
        <v>34288</v>
      </c>
      <c r="G28" s="55">
        <f>SUM('103-1:103-12'!G28)</f>
        <v>36315</v>
      </c>
      <c r="H28" s="60">
        <f>SUM('103-1:103-12'!H28)</f>
        <v>0</v>
      </c>
      <c r="I28" s="70">
        <f>SUM('103-1:103-12'!I28)</f>
        <v>65328</v>
      </c>
      <c r="J28" s="23" t="s">
        <v>109</v>
      </c>
      <c r="K28" s="23"/>
      <c r="L28" s="23"/>
      <c r="M28" s="23"/>
      <c r="N28" s="27" t="str">
        <f t="shared" si="0"/>
        <v>Y</v>
      </c>
    </row>
    <row r="29" spans="1:14" s="27" customFormat="1" ht="24.75" customHeight="1">
      <c r="A29" s="34" t="s">
        <v>133</v>
      </c>
      <c r="B29" s="37"/>
      <c r="C29" s="55">
        <f>SUM('103-1:103-12'!C29)</f>
        <v>1209154</v>
      </c>
      <c r="D29" s="55">
        <f>SUM('103-1:103-12'!D29)</f>
        <v>0</v>
      </c>
      <c r="E29" s="55">
        <f>SUM('103-1:103-12'!E29)</f>
        <v>1209154</v>
      </c>
      <c r="F29" s="55">
        <f>SUM('103-1:103-12'!F29)</f>
        <v>718723</v>
      </c>
      <c r="G29" s="55">
        <f>SUM('103-1:103-12'!G29)</f>
        <v>490431</v>
      </c>
      <c r="H29" s="60">
        <f>SUM('103-1:103-12'!H29)</f>
        <v>0</v>
      </c>
      <c r="I29" s="70">
        <f>SUM('103-1:103-12'!I29)</f>
        <v>625214</v>
      </c>
      <c r="J29" s="23" t="s">
        <v>109</v>
      </c>
      <c r="K29" s="23"/>
      <c r="L29" s="23"/>
      <c r="M29" s="23"/>
      <c r="N29" s="27" t="str">
        <f t="shared" si="0"/>
        <v>Y</v>
      </c>
    </row>
    <row r="30" spans="1:14" s="27" customFormat="1" ht="24.75" customHeight="1">
      <c r="A30" s="34" t="s">
        <v>134</v>
      </c>
      <c r="B30" s="37"/>
      <c r="C30" s="55">
        <f>SUM('103-1:103-12'!C30)</f>
        <v>1939897</v>
      </c>
      <c r="D30" s="55">
        <f>SUM('103-1:103-12'!D30)</f>
        <v>1394294</v>
      </c>
      <c r="E30" s="55">
        <f>SUM('103-1:103-12'!E30)</f>
        <v>545603</v>
      </c>
      <c r="F30" s="55">
        <f>SUM('103-1:103-12'!F30)</f>
        <v>1018398</v>
      </c>
      <c r="G30" s="55">
        <f>SUM('103-1:103-12'!G30)</f>
        <v>921499</v>
      </c>
      <c r="H30" s="60">
        <f>SUM('103-1:103-12'!H30)</f>
        <v>50838480</v>
      </c>
      <c r="I30" s="70">
        <f>SUM('103-1:103-12'!I30)</f>
        <v>1922398</v>
      </c>
      <c r="J30" s="74" t="s">
        <v>113</v>
      </c>
      <c r="K30" s="74"/>
      <c r="L30" s="74"/>
      <c r="M30" s="74"/>
      <c r="N30" s="27" t="str">
        <f t="shared" si="0"/>
        <v>Y</v>
      </c>
    </row>
    <row r="31" spans="1:12" ht="24.75" customHeight="1">
      <c r="A31" s="3" t="s">
        <v>135</v>
      </c>
      <c r="B31" s="10"/>
      <c r="C31" s="10"/>
      <c r="D31" s="10"/>
      <c r="E31" s="10"/>
      <c r="F31" s="10"/>
      <c r="G31" s="10"/>
      <c r="H31" s="10"/>
      <c r="I31" s="10"/>
      <c r="J31" s="10"/>
      <c r="K31" s="10"/>
      <c r="L31" s="11"/>
    </row>
    <row r="32" spans="1:12" ht="24.75" customHeight="1">
      <c r="A32" s="3" t="s">
        <v>136</v>
      </c>
      <c r="B32" s="10"/>
      <c r="C32" s="10"/>
      <c r="D32" s="10"/>
      <c r="E32" s="10"/>
      <c r="F32" s="10"/>
      <c r="G32" s="10"/>
      <c r="H32" s="10"/>
      <c r="I32" s="10"/>
      <c r="J32" s="10"/>
      <c r="K32" s="10"/>
      <c r="L32" s="12" t="s">
        <v>139</v>
      </c>
    </row>
    <row r="33" spans="1:12" ht="24.75" customHeight="1">
      <c r="A33" s="3" t="s">
        <v>137</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138</v>
      </c>
      <c r="B35" s="1"/>
      <c r="C35" s="1"/>
      <c r="D35" s="2" t="s">
        <v>3</v>
      </c>
      <c r="E35" s="1"/>
      <c r="F35" s="2"/>
      <c r="G35" s="1" t="s">
        <v>4</v>
      </c>
      <c r="J35" s="9" t="s">
        <v>5</v>
      </c>
      <c r="L35" s="1"/>
    </row>
    <row r="36" spans="1:12" s="6" customFormat="1" ht="15.75">
      <c r="A36" s="1"/>
      <c r="B36" s="1"/>
      <c r="C36" s="1"/>
      <c r="D36" s="2"/>
      <c r="E36" s="1"/>
      <c r="F36" s="2"/>
      <c r="G36" s="1"/>
      <c r="J36" s="1"/>
      <c r="K36" s="9"/>
      <c r="L36" s="1"/>
    </row>
    <row r="37" spans="2:12" s="6" customFormat="1" ht="15.75">
      <c r="B37" s="1"/>
      <c r="C37" s="1"/>
      <c r="D37" s="2" t="s">
        <v>3</v>
      </c>
      <c r="E37" s="1"/>
      <c r="G37" s="1" t="s">
        <v>6</v>
      </c>
      <c r="H37" s="1"/>
      <c r="J37" s="1"/>
      <c r="K37" s="1"/>
      <c r="L37" s="1"/>
    </row>
    <row r="38" spans="1:12" ht="19.5">
      <c r="A38" s="1"/>
      <c r="B38" s="1"/>
      <c r="C38" s="1"/>
      <c r="E38" s="10"/>
      <c r="G38" s="10"/>
      <c r="H38" s="48"/>
      <c r="I38" s="1"/>
      <c r="J38" s="1"/>
      <c r="K38" s="1"/>
      <c r="L38" s="1"/>
    </row>
  </sheetData>
  <sheetProtection/>
  <mergeCells count="22">
    <mergeCell ref="A25:B25"/>
    <mergeCell ref="A26:B26"/>
    <mergeCell ref="A21:B21"/>
    <mergeCell ref="A22:B22"/>
    <mergeCell ref="J21:M21"/>
    <mergeCell ref="J22:M22"/>
    <mergeCell ref="J25:M25"/>
    <mergeCell ref="J26:M26"/>
    <mergeCell ref="J30:M30"/>
    <mergeCell ref="D2:J2"/>
    <mergeCell ref="A3:L3"/>
    <mergeCell ref="J8:L8"/>
    <mergeCell ref="I6:I7"/>
    <mergeCell ref="E5:I5"/>
    <mergeCell ref="C6:G6"/>
    <mergeCell ref="A6:B7"/>
    <mergeCell ref="A27:B27"/>
    <mergeCell ref="J13:M13"/>
    <mergeCell ref="H6:H7"/>
    <mergeCell ref="J6:L7"/>
    <mergeCell ref="A13:B13"/>
    <mergeCell ref="A8:B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9" scale="85" r:id="rId1"/>
  <headerFooter alignWithMargins="0">
    <oddFooter>&amp;C&amp;"Arial Unicode MS,標準"&amp;14&amp;P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zoomScaleSheetLayoutView="100" workbookViewId="0" topLeftCell="A3">
      <selection activeCell="I24" sqref="I24"/>
    </sheetView>
  </sheetViews>
  <sheetFormatPr defaultColWidth="9.00390625" defaultRowHeight="16.5"/>
  <cols>
    <col min="1" max="1" width="10.625" style="0" customWidth="1"/>
    <col min="3" max="3" width="16.50390625" style="0" customWidth="1"/>
    <col min="4" max="7" width="14.625" style="0" customWidth="1"/>
    <col min="8" max="8" width="18.625" style="0" customWidth="1"/>
    <col min="9" max="9" width="15.125" style="0" customWidth="1"/>
    <col min="10" max="10" width="11.625" style="0" customWidth="1"/>
    <col min="11" max="11" width="13.375" style="0" customWidth="1"/>
    <col min="12" max="12" width="23.25390625" style="0" customWidth="1"/>
  </cols>
  <sheetData>
    <row r="1" spans="1:12" s="6" customFormat="1" ht="15.75">
      <c r="A1" s="5" t="s">
        <v>0</v>
      </c>
      <c r="B1" s="1"/>
      <c r="C1" s="1"/>
      <c r="D1" s="1"/>
      <c r="E1" s="1"/>
      <c r="F1" s="1"/>
      <c r="G1" s="1"/>
      <c r="H1" s="1"/>
      <c r="I1" s="1"/>
      <c r="J1" s="1"/>
      <c r="K1" s="4" t="s">
        <v>1</v>
      </c>
      <c r="L1" s="4" t="s">
        <v>7</v>
      </c>
    </row>
    <row r="2" spans="1:12" s="6" customFormat="1" ht="15.75">
      <c r="A2" s="5" t="s">
        <v>8</v>
      </c>
      <c r="B2" s="7" t="s">
        <v>9</v>
      </c>
      <c r="C2" s="7"/>
      <c r="D2" s="75" t="s">
        <v>27</v>
      </c>
      <c r="E2" s="75"/>
      <c r="F2" s="75"/>
      <c r="G2" s="75"/>
      <c r="H2" s="75"/>
      <c r="I2" s="75"/>
      <c r="J2" s="76"/>
      <c r="K2" s="4" t="s">
        <v>2</v>
      </c>
      <c r="L2" s="13" t="s">
        <v>10</v>
      </c>
    </row>
    <row r="3" spans="1:12" ht="24" customHeight="1">
      <c r="A3" s="77" t="s">
        <v>25</v>
      </c>
      <c r="B3" s="78"/>
      <c r="C3" s="78"/>
      <c r="D3" s="78"/>
      <c r="E3" s="78"/>
      <c r="F3" s="78"/>
      <c r="G3" s="78"/>
      <c r="H3" s="78"/>
      <c r="I3" s="78"/>
      <c r="J3" s="78"/>
      <c r="K3" s="78"/>
      <c r="L3" s="78"/>
    </row>
    <row r="4" spans="1:11" ht="15.75">
      <c r="A4" s="1"/>
      <c r="B4" s="1"/>
      <c r="C4" s="1"/>
      <c r="D4" s="1"/>
      <c r="E4" s="1"/>
      <c r="F4" s="1"/>
      <c r="G4" s="1"/>
      <c r="H4" s="1"/>
      <c r="I4" s="1"/>
      <c r="J4" s="1"/>
      <c r="K4" s="1"/>
    </row>
    <row r="5" spans="2:12" ht="19.5">
      <c r="B5" s="8"/>
      <c r="C5" s="8"/>
      <c r="D5" s="8"/>
      <c r="E5" s="80" t="s">
        <v>62</v>
      </c>
      <c r="F5" s="80"/>
      <c r="G5" s="80"/>
      <c r="H5" s="80"/>
      <c r="I5" s="80"/>
      <c r="J5" s="8"/>
      <c r="K5" s="8"/>
      <c r="L5" s="9" t="s">
        <v>11</v>
      </c>
    </row>
    <row r="6" spans="1:12" s="6" customFormat="1" ht="24.75" customHeight="1">
      <c r="A6" s="82" t="s">
        <v>12</v>
      </c>
      <c r="B6" s="83"/>
      <c r="C6" s="81" t="s">
        <v>13</v>
      </c>
      <c r="D6" s="81"/>
      <c r="E6" s="81"/>
      <c r="F6" s="81"/>
      <c r="G6" s="81"/>
      <c r="H6" s="87" t="s">
        <v>14</v>
      </c>
      <c r="I6" s="67" t="s">
        <v>19</v>
      </c>
      <c r="J6" s="89" t="s">
        <v>15</v>
      </c>
      <c r="K6" s="82"/>
      <c r="L6" s="82"/>
    </row>
    <row r="7" spans="1:12" s="15" customFormat="1" ht="48">
      <c r="A7" s="80"/>
      <c r="B7" s="84"/>
      <c r="C7" s="14" t="s">
        <v>21</v>
      </c>
      <c r="D7" s="14" t="s">
        <v>22</v>
      </c>
      <c r="E7" s="14" t="s">
        <v>23</v>
      </c>
      <c r="F7" s="16" t="s">
        <v>26</v>
      </c>
      <c r="G7" s="16" t="s">
        <v>20</v>
      </c>
      <c r="H7" s="88"/>
      <c r="I7" s="67"/>
      <c r="J7" s="90"/>
      <c r="K7" s="80"/>
      <c r="L7" s="80"/>
    </row>
    <row r="8" spans="1:14" ht="24.75" customHeight="1">
      <c r="A8" s="93" t="s">
        <v>16</v>
      </c>
      <c r="B8" s="94"/>
      <c r="C8" s="17">
        <f aca="true" t="shared" si="0" ref="C8:I8">SUM(C9:C30)</f>
        <v>2624880</v>
      </c>
      <c r="D8" s="18">
        <f t="shared" si="0"/>
        <v>603101</v>
      </c>
      <c r="E8" s="18">
        <f t="shared" si="0"/>
        <v>2021779</v>
      </c>
      <c r="F8" s="18">
        <f t="shared" si="0"/>
        <v>1673155</v>
      </c>
      <c r="G8" s="18">
        <f>SUM(G9:G30)</f>
        <v>951725</v>
      </c>
      <c r="H8" s="19">
        <f t="shared" si="0"/>
        <v>45228164</v>
      </c>
      <c r="I8" s="20">
        <f t="shared" si="0"/>
        <v>2900559</v>
      </c>
      <c r="J8" s="79"/>
      <c r="K8" s="75"/>
      <c r="L8" s="75"/>
      <c r="N8" t="str">
        <f>IF(F8+G8=E8+D8,"Y","N")</f>
        <v>Y</v>
      </c>
    </row>
    <row r="9" spans="1:14" s="22" customFormat="1" ht="24.75" customHeight="1">
      <c r="A9" s="23" t="s">
        <v>28</v>
      </c>
      <c r="B9" s="24"/>
      <c r="C9" s="21">
        <f>SUM(D9+E9)</f>
        <v>6576</v>
      </c>
      <c r="D9" s="42">
        <v>6096</v>
      </c>
      <c r="E9" s="42">
        <v>480</v>
      </c>
      <c r="F9" s="42">
        <v>4743</v>
      </c>
      <c r="G9" s="42">
        <v>1833</v>
      </c>
      <c r="H9" s="43">
        <v>644826</v>
      </c>
      <c r="I9" s="25">
        <v>17923</v>
      </c>
      <c r="J9" s="26" t="s">
        <v>49</v>
      </c>
      <c r="K9" s="26"/>
      <c r="L9" s="26"/>
      <c r="M9" s="26"/>
      <c r="N9" s="22" t="str">
        <f aca="true" t="shared" si="1" ref="N9:N30">IF(F9+G9=E9+D9,"Y","N")</f>
        <v>Y</v>
      </c>
    </row>
    <row r="10" spans="1:14" s="27" customFormat="1" ht="24.75" customHeight="1">
      <c r="A10" s="23" t="s">
        <v>29</v>
      </c>
      <c r="B10" s="24"/>
      <c r="C10" s="21">
        <f aca="true" t="shared" si="2" ref="C10:C30">SUM(D10+E10)</f>
        <v>95722</v>
      </c>
      <c r="D10" s="28">
        <v>80012</v>
      </c>
      <c r="E10" s="28">
        <v>15710</v>
      </c>
      <c r="F10" s="28">
        <v>75437</v>
      </c>
      <c r="G10" s="28">
        <v>20285</v>
      </c>
      <c r="H10" s="43">
        <v>1985000</v>
      </c>
      <c r="I10" s="25">
        <v>134667</v>
      </c>
      <c r="J10" s="26" t="s">
        <v>49</v>
      </c>
      <c r="K10" s="26"/>
      <c r="L10" s="26"/>
      <c r="M10" s="26"/>
      <c r="N10" s="27" t="str">
        <f t="shared" si="1"/>
        <v>Y</v>
      </c>
    </row>
    <row r="11" spans="1:14" s="22" customFormat="1" ht="24.75" customHeight="1">
      <c r="A11" s="23" t="s">
        <v>30</v>
      </c>
      <c r="B11" s="24"/>
      <c r="C11" s="21">
        <f>SUM(D11+E11)</f>
        <v>34520</v>
      </c>
      <c r="D11" s="44">
        <v>0</v>
      </c>
      <c r="E11" s="29">
        <v>34520</v>
      </c>
      <c r="F11" s="25">
        <v>28445</v>
      </c>
      <c r="G11" s="25">
        <v>6075</v>
      </c>
      <c r="H11" s="43">
        <v>0</v>
      </c>
      <c r="I11" s="29">
        <v>31267</v>
      </c>
      <c r="J11" s="30" t="s">
        <v>50</v>
      </c>
      <c r="K11" s="26"/>
      <c r="L11" s="26"/>
      <c r="M11" s="26"/>
      <c r="N11" s="22" t="str">
        <f>IF(F11+G11=E11+D11,"Y","N")</f>
        <v>Y</v>
      </c>
    </row>
    <row r="12" spans="1:14" s="22" customFormat="1" ht="24.75" customHeight="1">
      <c r="A12" s="23" t="s">
        <v>31</v>
      </c>
      <c r="B12" s="24"/>
      <c r="C12" s="21">
        <f t="shared" si="2"/>
        <v>25386</v>
      </c>
      <c r="D12" s="44">
        <v>0</v>
      </c>
      <c r="E12" s="29">
        <v>25386</v>
      </c>
      <c r="F12" s="29">
        <v>12063</v>
      </c>
      <c r="G12" s="29">
        <v>13323</v>
      </c>
      <c r="H12" s="43">
        <v>0</v>
      </c>
      <c r="I12" s="25">
        <v>24531</v>
      </c>
      <c r="J12" s="30" t="s">
        <v>51</v>
      </c>
      <c r="K12" s="26"/>
      <c r="L12" s="26"/>
      <c r="M12" s="26"/>
      <c r="N12" s="22" t="str">
        <f t="shared" si="1"/>
        <v>Y</v>
      </c>
    </row>
    <row r="13" spans="1:14" s="27" customFormat="1" ht="24.75" customHeight="1">
      <c r="A13" s="91" t="s">
        <v>32</v>
      </c>
      <c r="B13" s="92"/>
      <c r="C13" s="21">
        <f>D13+E13</f>
        <v>21495</v>
      </c>
      <c r="D13" s="44">
        <v>14458</v>
      </c>
      <c r="E13" s="32">
        <v>7037</v>
      </c>
      <c r="F13" s="29">
        <v>6213</v>
      </c>
      <c r="G13" s="29">
        <v>15282</v>
      </c>
      <c r="H13" s="33">
        <v>984245</v>
      </c>
      <c r="I13" s="29">
        <v>23028</v>
      </c>
      <c r="J13" s="85" t="s">
        <v>53</v>
      </c>
      <c r="K13" s="86"/>
      <c r="L13" s="86"/>
      <c r="M13" s="86"/>
      <c r="N13" s="27" t="str">
        <f t="shared" si="1"/>
        <v>Y</v>
      </c>
    </row>
    <row r="14" spans="1:14" s="27" customFormat="1" ht="24.75" customHeight="1">
      <c r="A14" s="34" t="s">
        <v>33</v>
      </c>
      <c r="B14" s="35"/>
      <c r="C14" s="21">
        <f t="shared" si="2"/>
        <v>30210</v>
      </c>
      <c r="D14" s="44">
        <v>28390</v>
      </c>
      <c r="E14" s="32">
        <v>1820</v>
      </c>
      <c r="F14" s="29">
        <v>21576</v>
      </c>
      <c r="G14" s="29">
        <v>8634</v>
      </c>
      <c r="H14" s="33">
        <v>3334000</v>
      </c>
      <c r="I14" s="29">
        <v>42191</v>
      </c>
      <c r="J14" s="30" t="s">
        <v>49</v>
      </c>
      <c r="K14" s="26"/>
      <c r="L14" s="26"/>
      <c r="M14" s="26"/>
      <c r="N14" s="27" t="str">
        <f t="shared" si="1"/>
        <v>Y</v>
      </c>
    </row>
    <row r="15" spans="1:14" s="27" customFormat="1" ht="24.75" customHeight="1">
      <c r="A15" s="36" t="s">
        <v>34</v>
      </c>
      <c r="B15" s="35"/>
      <c r="C15" s="21">
        <f t="shared" si="2"/>
        <v>25973</v>
      </c>
      <c r="D15" s="44">
        <v>25231</v>
      </c>
      <c r="E15" s="32">
        <v>742</v>
      </c>
      <c r="F15" s="29">
        <v>12569</v>
      </c>
      <c r="G15" s="29">
        <v>13404</v>
      </c>
      <c r="H15" s="33">
        <v>1724500</v>
      </c>
      <c r="I15" s="29">
        <v>30195</v>
      </c>
      <c r="J15" s="30" t="s">
        <v>49</v>
      </c>
      <c r="K15" s="26"/>
      <c r="L15" s="26"/>
      <c r="M15" s="26"/>
      <c r="N15" s="27" t="str">
        <f t="shared" si="1"/>
        <v>Y</v>
      </c>
    </row>
    <row r="16" spans="1:14" s="22" customFormat="1" ht="24.75" customHeight="1">
      <c r="A16" s="34" t="s">
        <v>35</v>
      </c>
      <c r="B16" s="37"/>
      <c r="C16" s="21">
        <f t="shared" si="2"/>
        <v>94272</v>
      </c>
      <c r="D16" s="44">
        <v>0</v>
      </c>
      <c r="E16" s="32">
        <v>94272</v>
      </c>
      <c r="F16" s="46">
        <v>50469</v>
      </c>
      <c r="G16" s="45">
        <v>43803</v>
      </c>
      <c r="H16" s="33">
        <v>0</v>
      </c>
      <c r="I16" s="47">
        <v>154318</v>
      </c>
      <c r="J16" s="41" t="s">
        <v>52</v>
      </c>
      <c r="K16" s="23"/>
      <c r="L16" s="23"/>
      <c r="M16" s="23"/>
      <c r="N16" s="22" t="str">
        <f t="shared" si="1"/>
        <v>Y</v>
      </c>
    </row>
    <row r="17" spans="1:14" s="27" customFormat="1" ht="24.75" customHeight="1">
      <c r="A17" s="34" t="s">
        <v>36</v>
      </c>
      <c r="B17" s="37"/>
      <c r="C17" s="21">
        <f>D17+E17</f>
        <v>40777</v>
      </c>
      <c r="D17" s="44">
        <v>26822</v>
      </c>
      <c r="E17" s="38">
        <v>13955</v>
      </c>
      <c r="F17" s="38">
        <v>23096</v>
      </c>
      <c r="G17" s="38">
        <v>17681</v>
      </c>
      <c r="H17" s="33">
        <v>1655958</v>
      </c>
      <c r="I17" s="29">
        <v>55711</v>
      </c>
      <c r="J17" s="30" t="s">
        <v>49</v>
      </c>
      <c r="K17" s="23"/>
      <c r="L17" s="23"/>
      <c r="M17" s="23"/>
      <c r="N17" s="27" t="str">
        <f t="shared" si="1"/>
        <v>Y</v>
      </c>
    </row>
    <row r="18" spans="1:14" s="27" customFormat="1" ht="24.75" customHeight="1">
      <c r="A18" s="36" t="s">
        <v>37</v>
      </c>
      <c r="B18" s="37"/>
      <c r="C18" s="21">
        <f t="shared" si="2"/>
        <v>15733</v>
      </c>
      <c r="D18" s="28">
        <v>15222</v>
      </c>
      <c r="E18" s="28">
        <v>511</v>
      </c>
      <c r="F18" s="28">
        <v>12339</v>
      </c>
      <c r="G18" s="28">
        <v>3394</v>
      </c>
      <c r="H18" s="33">
        <v>4612130</v>
      </c>
      <c r="I18" s="29">
        <v>24239</v>
      </c>
      <c r="J18" s="30" t="s">
        <v>49</v>
      </c>
      <c r="K18" s="23"/>
      <c r="L18" s="23"/>
      <c r="M18" s="23"/>
      <c r="N18" s="27" t="str">
        <f t="shared" si="1"/>
        <v>Y</v>
      </c>
    </row>
    <row r="19" spans="1:14" s="27" customFormat="1" ht="24.75" customHeight="1">
      <c r="A19" s="34" t="s">
        <v>38</v>
      </c>
      <c r="B19" s="37"/>
      <c r="C19" s="21">
        <f t="shared" si="2"/>
        <v>105513</v>
      </c>
      <c r="D19" s="31">
        <v>95170</v>
      </c>
      <c r="E19" s="31">
        <v>10343</v>
      </c>
      <c r="F19" s="31">
        <v>89617</v>
      </c>
      <c r="G19" s="31">
        <v>15896</v>
      </c>
      <c r="H19" s="33">
        <v>12153800</v>
      </c>
      <c r="I19" s="29">
        <v>316622</v>
      </c>
      <c r="J19" s="30" t="s">
        <v>49</v>
      </c>
      <c r="K19" s="23"/>
      <c r="L19" s="23"/>
      <c r="M19" s="23"/>
      <c r="N19" s="27" t="str">
        <f>IF(F19+G19=E19+D19,"Y","N")</f>
        <v>Y</v>
      </c>
    </row>
    <row r="20" spans="1:14" s="27" customFormat="1" ht="24.75" customHeight="1">
      <c r="A20" s="34" t="s">
        <v>39</v>
      </c>
      <c r="B20" s="37"/>
      <c r="C20" s="21">
        <f t="shared" si="2"/>
        <v>10776</v>
      </c>
      <c r="D20" s="44">
        <v>0</v>
      </c>
      <c r="E20" s="31">
        <v>10776</v>
      </c>
      <c r="F20" s="31">
        <v>8747</v>
      </c>
      <c r="G20" s="31">
        <v>2029</v>
      </c>
      <c r="H20" s="33">
        <v>0</v>
      </c>
      <c r="I20" s="29">
        <v>17054</v>
      </c>
      <c r="J20" s="30" t="s">
        <v>49</v>
      </c>
      <c r="K20" s="23"/>
      <c r="L20" s="23"/>
      <c r="M20" s="23"/>
      <c r="N20" s="27" t="str">
        <f t="shared" si="1"/>
        <v>Y</v>
      </c>
    </row>
    <row r="21" spans="1:14" s="27" customFormat="1" ht="24.75" customHeight="1">
      <c r="A21" s="71" t="s">
        <v>40</v>
      </c>
      <c r="B21" s="72"/>
      <c r="C21" s="21">
        <f t="shared" si="2"/>
        <v>58803</v>
      </c>
      <c r="D21" s="31">
        <v>36032</v>
      </c>
      <c r="E21" s="31">
        <v>22771</v>
      </c>
      <c r="F21" s="31">
        <v>46227</v>
      </c>
      <c r="G21" s="31">
        <v>12576</v>
      </c>
      <c r="H21" s="33">
        <v>10057890</v>
      </c>
      <c r="I21" s="29">
        <v>59031</v>
      </c>
      <c r="J21" s="73" t="s">
        <v>53</v>
      </c>
      <c r="K21" s="74"/>
      <c r="L21" s="74"/>
      <c r="M21" s="74"/>
      <c r="N21" s="27" t="str">
        <f t="shared" si="1"/>
        <v>Y</v>
      </c>
    </row>
    <row r="22" spans="1:14" s="27" customFormat="1" ht="24.75" customHeight="1">
      <c r="A22" s="71" t="s">
        <v>41</v>
      </c>
      <c r="B22" s="72"/>
      <c r="C22" s="31">
        <f>F22+G22</f>
        <v>868600</v>
      </c>
      <c r="D22" s="44">
        <v>0</v>
      </c>
      <c r="E22" s="31">
        <v>868600</v>
      </c>
      <c r="F22" s="31">
        <v>521160</v>
      </c>
      <c r="G22" s="31">
        <v>347440</v>
      </c>
      <c r="H22" s="33">
        <v>0</v>
      </c>
      <c r="I22" s="29">
        <v>818600</v>
      </c>
      <c r="J22" s="73" t="s">
        <v>54</v>
      </c>
      <c r="K22" s="74"/>
      <c r="L22" s="74"/>
      <c r="M22" s="74"/>
      <c r="N22" s="27" t="str">
        <f t="shared" si="1"/>
        <v>Y</v>
      </c>
    </row>
    <row r="23" spans="1:14" s="27" customFormat="1" ht="24.75" customHeight="1">
      <c r="A23" s="34" t="s">
        <v>42</v>
      </c>
      <c r="B23" s="37"/>
      <c r="C23" s="31">
        <f>F23+G23</f>
        <v>429539</v>
      </c>
      <c r="D23" s="44">
        <v>0</v>
      </c>
      <c r="E23" s="31">
        <v>429539</v>
      </c>
      <c r="F23" s="31">
        <v>257723</v>
      </c>
      <c r="G23" s="31">
        <v>171816</v>
      </c>
      <c r="H23" s="33">
        <v>0</v>
      </c>
      <c r="I23" s="29">
        <v>477266</v>
      </c>
      <c r="J23" s="30" t="s">
        <v>55</v>
      </c>
      <c r="K23" s="23"/>
      <c r="L23" s="23"/>
      <c r="M23" s="23"/>
      <c r="N23" s="27" t="str">
        <f t="shared" si="1"/>
        <v>Y</v>
      </c>
    </row>
    <row r="24" spans="1:14" s="27" customFormat="1" ht="24.75" customHeight="1">
      <c r="A24" s="34" t="s">
        <v>43</v>
      </c>
      <c r="B24" s="37"/>
      <c r="C24" s="31">
        <f>D24+E24</f>
        <v>26420</v>
      </c>
      <c r="D24" s="44">
        <v>0</v>
      </c>
      <c r="E24" s="31">
        <v>26420</v>
      </c>
      <c r="F24" s="31">
        <v>13133</v>
      </c>
      <c r="G24" s="31">
        <v>13287</v>
      </c>
      <c r="H24" s="33">
        <v>0</v>
      </c>
      <c r="I24" s="29">
        <v>25181</v>
      </c>
      <c r="J24" s="30" t="s">
        <v>50</v>
      </c>
      <c r="K24" s="23"/>
      <c r="L24" s="23"/>
      <c r="M24" s="23"/>
      <c r="N24" s="27" t="str">
        <f t="shared" si="1"/>
        <v>Y</v>
      </c>
    </row>
    <row r="25" spans="1:14" s="27" customFormat="1" ht="24.75" customHeight="1">
      <c r="A25" s="71" t="s">
        <v>57</v>
      </c>
      <c r="B25" s="72"/>
      <c r="C25" s="31">
        <f>SUM(D25+E25)</f>
        <v>109300</v>
      </c>
      <c r="D25" s="31">
        <v>83011</v>
      </c>
      <c r="E25" s="31">
        <v>26289</v>
      </c>
      <c r="F25" s="31">
        <v>63674</v>
      </c>
      <c r="G25" s="31">
        <v>45626</v>
      </c>
      <c r="H25" s="33">
        <v>3145970</v>
      </c>
      <c r="I25" s="29">
        <v>127263</v>
      </c>
      <c r="J25" s="73" t="s">
        <v>53</v>
      </c>
      <c r="K25" s="74"/>
      <c r="L25" s="74"/>
      <c r="M25" s="74"/>
      <c r="N25" s="27" t="str">
        <f t="shared" si="1"/>
        <v>Y</v>
      </c>
    </row>
    <row r="26" spans="1:14" s="27" customFormat="1" ht="24.75" customHeight="1">
      <c r="A26" s="71" t="s">
        <v>44</v>
      </c>
      <c r="B26" s="72"/>
      <c r="C26" s="31">
        <f>SUM(D26+E26)</f>
        <v>33018</v>
      </c>
      <c r="D26" s="31">
        <v>22224</v>
      </c>
      <c r="E26" s="31">
        <v>10794</v>
      </c>
      <c r="F26" s="31">
        <v>21201</v>
      </c>
      <c r="G26" s="31">
        <v>11817</v>
      </c>
      <c r="H26" s="33">
        <v>551100</v>
      </c>
      <c r="I26" s="29">
        <v>36688</v>
      </c>
      <c r="J26" s="73" t="s">
        <v>56</v>
      </c>
      <c r="K26" s="74"/>
      <c r="L26" s="74"/>
      <c r="M26" s="74"/>
      <c r="N26" s="27" t="str">
        <f t="shared" si="1"/>
        <v>Y</v>
      </c>
    </row>
    <row r="27" spans="1:14" s="27" customFormat="1" ht="24.75" customHeight="1">
      <c r="A27" s="71" t="s">
        <v>45</v>
      </c>
      <c r="B27" s="72"/>
      <c r="C27" s="31">
        <f>SUM(D27+E27)</f>
        <v>95186</v>
      </c>
      <c r="D27" s="44">
        <v>0</v>
      </c>
      <c r="E27" s="31">
        <v>95186</v>
      </c>
      <c r="F27" s="31">
        <v>54123</v>
      </c>
      <c r="G27" s="31">
        <v>41063</v>
      </c>
      <c r="H27" s="33">
        <v>0</v>
      </c>
      <c r="I27" s="29">
        <v>108067</v>
      </c>
      <c r="J27" s="30" t="s">
        <v>50</v>
      </c>
      <c r="K27" s="23"/>
      <c r="L27" s="23"/>
      <c r="M27" s="23"/>
      <c r="N27" s="27" t="str">
        <f t="shared" si="1"/>
        <v>Y</v>
      </c>
    </row>
    <row r="28" spans="1:14" s="27" customFormat="1" ht="24.75" customHeight="1">
      <c r="A28" s="34" t="s">
        <v>46</v>
      </c>
      <c r="B28" s="37"/>
      <c r="C28" s="31">
        <f>SUM(D28+E28)</f>
        <v>6420</v>
      </c>
      <c r="D28" s="44">
        <v>0</v>
      </c>
      <c r="E28" s="31">
        <v>6420</v>
      </c>
      <c r="F28" s="31">
        <v>3415</v>
      </c>
      <c r="G28" s="31">
        <v>3005</v>
      </c>
      <c r="H28" s="33">
        <v>0</v>
      </c>
      <c r="I28" s="29">
        <v>8143</v>
      </c>
      <c r="J28" s="30" t="s">
        <v>50</v>
      </c>
      <c r="K28" s="23"/>
      <c r="L28" s="23"/>
      <c r="M28" s="23"/>
      <c r="N28" s="27" t="str">
        <f t="shared" si="1"/>
        <v>Y</v>
      </c>
    </row>
    <row r="29" spans="1:14" s="27" customFormat="1" ht="24.75" customHeight="1">
      <c r="A29" s="34" t="s">
        <v>47</v>
      </c>
      <c r="B29" s="37"/>
      <c r="C29" s="31">
        <f>SUM(D29+E29)</f>
        <v>250000</v>
      </c>
      <c r="D29" s="44">
        <v>0</v>
      </c>
      <c r="E29" s="31">
        <v>250000</v>
      </c>
      <c r="F29" s="31">
        <v>187500</v>
      </c>
      <c r="G29" s="31">
        <v>62500</v>
      </c>
      <c r="H29" s="33">
        <v>0</v>
      </c>
      <c r="I29" s="29">
        <v>101705</v>
      </c>
      <c r="J29" s="30" t="s">
        <v>50</v>
      </c>
      <c r="K29" s="23"/>
      <c r="L29" s="23"/>
      <c r="M29" s="23"/>
      <c r="N29" s="27" t="str">
        <f t="shared" si="1"/>
        <v>Y</v>
      </c>
    </row>
    <row r="30" spans="1:14" s="27" customFormat="1" ht="24.75" customHeight="1">
      <c r="A30" s="34" t="s">
        <v>48</v>
      </c>
      <c r="B30" s="37"/>
      <c r="C30" s="31">
        <f t="shared" si="2"/>
        <v>240641</v>
      </c>
      <c r="D30" s="31">
        <v>170433</v>
      </c>
      <c r="E30" s="31">
        <v>70208</v>
      </c>
      <c r="F30" s="31">
        <v>159685</v>
      </c>
      <c r="G30" s="31">
        <v>80956</v>
      </c>
      <c r="H30" s="33">
        <v>4378745</v>
      </c>
      <c r="I30" s="29">
        <v>266869</v>
      </c>
      <c r="J30" s="73" t="s">
        <v>53</v>
      </c>
      <c r="K30" s="74"/>
      <c r="L30" s="74"/>
      <c r="M30" s="74"/>
      <c r="N30" s="27" t="str">
        <f t="shared" si="1"/>
        <v>Y</v>
      </c>
    </row>
    <row r="31" spans="1:12" ht="24.75" customHeight="1">
      <c r="A31" s="3" t="s">
        <v>24</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63</v>
      </c>
    </row>
    <row r="33" spans="1:12" ht="24.75" customHeight="1">
      <c r="A33" s="3" t="s">
        <v>59</v>
      </c>
      <c r="B33" s="10"/>
      <c r="C33" s="10"/>
      <c r="D33" s="10"/>
      <c r="E33" s="10"/>
      <c r="F33" s="10"/>
      <c r="G33" s="10"/>
      <c r="H33" s="10"/>
      <c r="I33" s="10"/>
      <c r="J33" s="10"/>
      <c r="K33" s="10"/>
      <c r="L33" s="10"/>
    </row>
    <row r="34" spans="1:10" ht="19.5">
      <c r="A34" s="10"/>
      <c r="B34" s="10"/>
      <c r="C34" s="10"/>
      <c r="D34" s="10"/>
      <c r="E34" s="10"/>
      <c r="F34" s="10"/>
      <c r="G34" s="10"/>
      <c r="H34" s="10"/>
      <c r="I34" s="10"/>
      <c r="J34" s="10"/>
    </row>
    <row r="35" spans="1:12" s="6" customFormat="1" ht="15.75">
      <c r="A35" s="1" t="s">
        <v>17</v>
      </c>
      <c r="B35" s="1"/>
      <c r="C35" s="1"/>
      <c r="D35" s="2" t="s">
        <v>61</v>
      </c>
      <c r="E35" s="1"/>
      <c r="F35" s="2"/>
      <c r="G35" s="1" t="s">
        <v>4</v>
      </c>
      <c r="J35" s="9" t="s">
        <v>5</v>
      </c>
      <c r="L35" s="1"/>
    </row>
    <row r="36" spans="1:12" s="6" customFormat="1" ht="15.75">
      <c r="A36" s="1"/>
      <c r="B36" s="1"/>
      <c r="C36" s="1"/>
      <c r="D36" s="2"/>
      <c r="E36" s="1"/>
      <c r="F36" s="2"/>
      <c r="G36" s="1"/>
      <c r="J36" s="1"/>
      <c r="K36" s="9"/>
      <c r="L36" s="1"/>
    </row>
    <row r="37" spans="2:12" s="6" customFormat="1" ht="15.75">
      <c r="B37" s="1"/>
      <c r="C37" s="1"/>
      <c r="D37" s="2" t="s">
        <v>3</v>
      </c>
      <c r="E37" s="1"/>
      <c r="G37" s="1" t="s">
        <v>6</v>
      </c>
      <c r="H37" s="1"/>
      <c r="J37" s="1"/>
      <c r="K37" s="1"/>
      <c r="L37" s="1"/>
    </row>
    <row r="38" spans="1:12" ht="19.5">
      <c r="A38" s="1"/>
      <c r="B38" s="1"/>
      <c r="C38" s="1"/>
      <c r="E38" s="10"/>
      <c r="G38" s="10"/>
      <c r="H38" s="1"/>
      <c r="I38" s="1"/>
      <c r="J38" s="1"/>
      <c r="K38" s="1"/>
      <c r="L38" s="1"/>
    </row>
  </sheetData>
  <mergeCells count="22">
    <mergeCell ref="D2:J2"/>
    <mergeCell ref="A3:L3"/>
    <mergeCell ref="E5:I5"/>
    <mergeCell ref="A6:B7"/>
    <mergeCell ref="C6:G6"/>
    <mergeCell ref="H6:H7"/>
    <mergeCell ref="I6:I7"/>
    <mergeCell ref="J6:L7"/>
    <mergeCell ref="A8:B8"/>
    <mergeCell ref="J8:L8"/>
    <mergeCell ref="A13:B13"/>
    <mergeCell ref="J13:M13"/>
    <mergeCell ref="A21:B21"/>
    <mergeCell ref="J21:M21"/>
    <mergeCell ref="A22:B22"/>
    <mergeCell ref="J22:M22"/>
    <mergeCell ref="A27:B27"/>
    <mergeCell ref="J30:M30"/>
    <mergeCell ref="A25:B25"/>
    <mergeCell ref="J25:M25"/>
    <mergeCell ref="A26:B26"/>
    <mergeCell ref="J26:M26"/>
  </mergeCells>
  <conditionalFormatting sqref="N1:N65536">
    <cfRule type="cellIs" priority="1" dxfId="0" operator="equal" stopIfTrue="1">
      <formula>"N"</formula>
    </cfRule>
  </conditionalFormatting>
  <printOptions/>
  <pageMargins left="0.75" right="0.75" top="1" bottom="1" header="0.5" footer="0.5"/>
  <pageSetup fitToHeight="1" fitToWidth="1" horizontalDpi="600" verticalDpi="600" orientation="landscape" paperSize="8" scale="82"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selection activeCell="I24" sqref="I24"/>
    </sheetView>
  </sheetViews>
  <sheetFormatPr defaultColWidth="9.00390625" defaultRowHeight="16.5"/>
  <cols>
    <col min="1" max="1" width="10.625" style="0" customWidth="1"/>
    <col min="3" max="3" width="16.50390625" style="0" customWidth="1"/>
    <col min="4" max="7" width="14.625" style="0" customWidth="1"/>
    <col min="8" max="8" width="18.625" style="53" customWidth="1"/>
    <col min="9" max="9" width="15.125" style="0" customWidth="1"/>
    <col min="10" max="10" width="11.625" style="0" customWidth="1"/>
    <col min="11" max="11" width="13.375" style="0" customWidth="1"/>
    <col min="12" max="12" width="23.25390625" style="0" customWidth="1"/>
  </cols>
  <sheetData>
    <row r="1" spans="1:12" s="6" customFormat="1" ht="15.75">
      <c r="A1" s="5" t="s">
        <v>0</v>
      </c>
      <c r="B1" s="1"/>
      <c r="C1" s="1"/>
      <c r="D1" s="1"/>
      <c r="E1" s="1"/>
      <c r="F1" s="1"/>
      <c r="G1" s="1"/>
      <c r="H1" s="48"/>
      <c r="I1" s="1"/>
      <c r="J1" s="1"/>
      <c r="K1" s="4" t="s">
        <v>1</v>
      </c>
      <c r="L1" s="4" t="s">
        <v>7</v>
      </c>
    </row>
    <row r="2" spans="1:12" s="6" customFormat="1" ht="15.75">
      <c r="A2" s="5" t="s">
        <v>8</v>
      </c>
      <c r="B2" s="7" t="s">
        <v>9</v>
      </c>
      <c r="C2" s="7"/>
      <c r="D2" s="75" t="s">
        <v>64</v>
      </c>
      <c r="E2" s="75"/>
      <c r="F2" s="75"/>
      <c r="G2" s="75"/>
      <c r="H2" s="75"/>
      <c r="I2" s="75"/>
      <c r="J2" s="76"/>
      <c r="K2" s="4" t="s">
        <v>2</v>
      </c>
      <c r="L2" s="13" t="s">
        <v>10</v>
      </c>
    </row>
    <row r="3" spans="1:12" ht="24" customHeight="1">
      <c r="A3" s="77" t="s">
        <v>25</v>
      </c>
      <c r="B3" s="78"/>
      <c r="C3" s="78"/>
      <c r="D3" s="78"/>
      <c r="E3" s="78"/>
      <c r="F3" s="78"/>
      <c r="G3" s="78"/>
      <c r="H3" s="78"/>
      <c r="I3" s="78"/>
      <c r="J3" s="78"/>
      <c r="K3" s="78"/>
      <c r="L3" s="78"/>
    </row>
    <row r="4" spans="1:11" ht="15.75">
      <c r="A4" s="1"/>
      <c r="B4" s="1"/>
      <c r="C4" s="1"/>
      <c r="D4" s="1"/>
      <c r="E4" s="1"/>
      <c r="F4" s="1"/>
      <c r="G4" s="1"/>
      <c r="H4" s="48"/>
      <c r="I4" s="1"/>
      <c r="J4" s="1"/>
      <c r="K4" s="1"/>
    </row>
    <row r="5" spans="2:12" ht="19.5">
      <c r="B5" s="8"/>
      <c r="C5" s="8"/>
      <c r="D5" s="8"/>
      <c r="E5" s="80" t="s">
        <v>65</v>
      </c>
      <c r="F5" s="80"/>
      <c r="G5" s="80"/>
      <c r="H5" s="80"/>
      <c r="I5" s="80"/>
      <c r="J5" s="8"/>
      <c r="K5" s="8"/>
      <c r="L5" s="9" t="s">
        <v>11</v>
      </c>
    </row>
    <row r="6" spans="1:12" s="6" customFormat="1" ht="24.75" customHeight="1">
      <c r="A6" s="82" t="s">
        <v>12</v>
      </c>
      <c r="B6" s="83"/>
      <c r="C6" s="81" t="s">
        <v>13</v>
      </c>
      <c r="D6" s="81"/>
      <c r="E6" s="81"/>
      <c r="F6" s="81"/>
      <c r="G6" s="81"/>
      <c r="H6" s="95" t="s">
        <v>14</v>
      </c>
      <c r="I6" s="67" t="s">
        <v>19</v>
      </c>
      <c r="J6" s="89" t="s">
        <v>15</v>
      </c>
      <c r="K6" s="82"/>
      <c r="L6" s="82"/>
    </row>
    <row r="7" spans="1:12" s="15" customFormat="1" ht="48">
      <c r="A7" s="80"/>
      <c r="B7" s="84"/>
      <c r="C7" s="14" t="s">
        <v>21</v>
      </c>
      <c r="D7" s="14" t="s">
        <v>22</v>
      </c>
      <c r="E7" s="14" t="s">
        <v>23</v>
      </c>
      <c r="F7" s="16" t="s">
        <v>26</v>
      </c>
      <c r="G7" s="16" t="s">
        <v>20</v>
      </c>
      <c r="H7" s="96"/>
      <c r="I7" s="67"/>
      <c r="J7" s="90"/>
      <c r="K7" s="80"/>
      <c r="L7" s="80"/>
    </row>
    <row r="8" spans="1:14" ht="24.75" customHeight="1">
      <c r="A8" s="93" t="s">
        <v>16</v>
      </c>
      <c r="B8" s="94"/>
      <c r="C8" s="17">
        <f aca="true" t="shared" si="0" ref="C8:I8">SUM(C9:C30)</f>
        <v>2114250</v>
      </c>
      <c r="D8" s="18">
        <f t="shared" si="0"/>
        <v>389567</v>
      </c>
      <c r="E8" s="18">
        <f t="shared" si="0"/>
        <v>1724683</v>
      </c>
      <c r="F8" s="18">
        <f t="shared" si="0"/>
        <v>1268064</v>
      </c>
      <c r="G8" s="18">
        <f>SUM(G9:G30)</f>
        <v>846186</v>
      </c>
      <c r="H8" s="49">
        <f t="shared" si="0"/>
        <v>26556436</v>
      </c>
      <c r="I8" s="20">
        <f t="shared" si="0"/>
        <v>1859970</v>
      </c>
      <c r="J8" s="79"/>
      <c r="K8" s="75"/>
      <c r="L8" s="75"/>
      <c r="N8" t="str">
        <f>IF(F8+G8=E8+D8,"Y","N")</f>
        <v>Y</v>
      </c>
    </row>
    <row r="9" spans="1:14" s="22" customFormat="1" ht="24.75" customHeight="1">
      <c r="A9" s="23" t="s">
        <v>28</v>
      </c>
      <c r="B9" s="24"/>
      <c r="C9" s="21">
        <f>SUM(D9+E9)</f>
        <v>3313</v>
      </c>
      <c r="D9" s="42">
        <v>3081</v>
      </c>
      <c r="E9" s="42">
        <v>232</v>
      </c>
      <c r="F9" s="42">
        <v>2058</v>
      </c>
      <c r="G9" s="42">
        <v>1255</v>
      </c>
      <c r="H9" s="50">
        <v>260337</v>
      </c>
      <c r="I9" s="25">
        <v>5256</v>
      </c>
      <c r="J9" s="26" t="s">
        <v>49</v>
      </c>
      <c r="K9" s="26"/>
      <c r="L9" s="26"/>
      <c r="M9" s="26"/>
      <c r="N9" s="22" t="str">
        <f aca="true" t="shared" si="1" ref="N9:N30">IF(F9+G9=E9+D9,"Y","N")</f>
        <v>Y</v>
      </c>
    </row>
    <row r="10" spans="1:14" s="27" customFormat="1" ht="24.75" customHeight="1">
      <c r="A10" s="23" t="s">
        <v>29</v>
      </c>
      <c r="B10" s="24"/>
      <c r="C10" s="21">
        <f aca="true" t="shared" si="2" ref="C10:C30">SUM(D10+E10)</f>
        <v>58577</v>
      </c>
      <c r="D10" s="28">
        <v>39997</v>
      </c>
      <c r="E10" s="28">
        <v>18580</v>
      </c>
      <c r="F10" s="28">
        <v>40900</v>
      </c>
      <c r="G10" s="28">
        <v>17677</v>
      </c>
      <c r="H10" s="50">
        <v>989775</v>
      </c>
      <c r="I10" s="25">
        <v>49298</v>
      </c>
      <c r="J10" s="26" t="s">
        <v>49</v>
      </c>
      <c r="K10" s="26"/>
      <c r="L10" s="26"/>
      <c r="M10" s="26"/>
      <c r="N10" s="27" t="str">
        <f t="shared" si="1"/>
        <v>Y</v>
      </c>
    </row>
    <row r="11" spans="1:14" s="22" customFormat="1" ht="24.75" customHeight="1">
      <c r="A11" s="23" t="s">
        <v>30</v>
      </c>
      <c r="B11" s="24"/>
      <c r="C11" s="21">
        <f>SUM(D11+E11)</f>
        <v>21490</v>
      </c>
      <c r="D11" s="44">
        <v>0</v>
      </c>
      <c r="E11" s="51">
        <v>21490</v>
      </c>
      <c r="F11" s="42">
        <v>13697</v>
      </c>
      <c r="G11" s="42">
        <v>7793</v>
      </c>
      <c r="H11" s="50">
        <v>0</v>
      </c>
      <c r="I11" s="29">
        <v>14463</v>
      </c>
      <c r="J11" s="30" t="s">
        <v>50</v>
      </c>
      <c r="K11" s="26"/>
      <c r="L11" s="26"/>
      <c r="M11" s="26"/>
      <c r="N11" s="22" t="str">
        <f>IF(F11+G11=E11+D11,"Y","N")</f>
        <v>Y</v>
      </c>
    </row>
    <row r="12" spans="1:14" s="22" customFormat="1" ht="24.75" customHeight="1">
      <c r="A12" s="23" t="s">
        <v>31</v>
      </c>
      <c r="B12" s="24"/>
      <c r="C12" s="21">
        <f t="shared" si="2"/>
        <v>20612</v>
      </c>
      <c r="D12" s="44">
        <v>0</v>
      </c>
      <c r="E12" s="29">
        <v>20612</v>
      </c>
      <c r="F12" s="29">
        <v>12323</v>
      </c>
      <c r="G12" s="29">
        <v>8289</v>
      </c>
      <c r="H12" s="50">
        <v>0</v>
      </c>
      <c r="I12" s="25">
        <v>16249</v>
      </c>
      <c r="J12" s="30" t="s">
        <v>51</v>
      </c>
      <c r="K12" s="26"/>
      <c r="L12" s="26"/>
      <c r="M12" s="26"/>
      <c r="N12" s="22" t="str">
        <f t="shared" si="1"/>
        <v>Y</v>
      </c>
    </row>
    <row r="13" spans="1:14" s="27" customFormat="1" ht="24.75" customHeight="1">
      <c r="A13" s="91" t="s">
        <v>32</v>
      </c>
      <c r="B13" s="92"/>
      <c r="C13" s="21">
        <f>D13+E13</f>
        <v>23865</v>
      </c>
      <c r="D13" s="44">
        <v>16356</v>
      </c>
      <c r="E13" s="32">
        <v>7509</v>
      </c>
      <c r="F13" s="29">
        <v>4508</v>
      </c>
      <c r="G13" s="29">
        <v>19357</v>
      </c>
      <c r="H13" s="52">
        <v>856955</v>
      </c>
      <c r="I13" s="29">
        <v>14129</v>
      </c>
      <c r="J13" s="85" t="s">
        <v>53</v>
      </c>
      <c r="K13" s="86"/>
      <c r="L13" s="86"/>
      <c r="M13" s="86"/>
      <c r="N13" s="27" t="str">
        <f t="shared" si="1"/>
        <v>Y</v>
      </c>
    </row>
    <row r="14" spans="1:14" s="27" customFormat="1" ht="24.75" customHeight="1">
      <c r="A14" s="34" t="s">
        <v>33</v>
      </c>
      <c r="B14" s="35"/>
      <c r="C14" s="21">
        <f t="shared" si="2"/>
        <v>33025</v>
      </c>
      <c r="D14" s="44">
        <v>31497</v>
      </c>
      <c r="E14" s="32">
        <v>1528</v>
      </c>
      <c r="F14" s="29">
        <v>22804</v>
      </c>
      <c r="G14" s="29">
        <v>10221</v>
      </c>
      <c r="H14" s="52">
        <v>4071860</v>
      </c>
      <c r="I14" s="29">
        <v>19512</v>
      </c>
      <c r="J14" s="30" t="s">
        <v>49</v>
      </c>
      <c r="K14" s="26"/>
      <c r="L14" s="26"/>
      <c r="M14" s="26"/>
      <c r="N14" s="27" t="str">
        <f t="shared" si="1"/>
        <v>Y</v>
      </c>
    </row>
    <row r="15" spans="1:14" s="27" customFormat="1" ht="24.75" customHeight="1">
      <c r="A15" s="36" t="s">
        <v>34</v>
      </c>
      <c r="B15" s="35"/>
      <c r="C15" s="21">
        <f t="shared" si="2"/>
        <v>23003</v>
      </c>
      <c r="D15" s="44">
        <v>21561</v>
      </c>
      <c r="E15" s="32">
        <v>1442</v>
      </c>
      <c r="F15" s="29">
        <v>5922</v>
      </c>
      <c r="G15" s="29">
        <v>17081</v>
      </c>
      <c r="H15" s="52">
        <v>1098843</v>
      </c>
      <c r="I15" s="29">
        <v>18378</v>
      </c>
      <c r="J15" s="30" t="s">
        <v>49</v>
      </c>
      <c r="K15" s="26"/>
      <c r="L15" s="26"/>
      <c r="M15" s="26"/>
      <c r="N15" s="27" t="str">
        <f t="shared" si="1"/>
        <v>Y</v>
      </c>
    </row>
    <row r="16" spans="1:14" s="27" customFormat="1" ht="24.75" customHeight="1">
      <c r="A16" s="34" t="s">
        <v>35</v>
      </c>
      <c r="B16" s="37"/>
      <c r="C16" s="21">
        <f t="shared" si="2"/>
        <v>71488</v>
      </c>
      <c r="D16" s="44">
        <v>0</v>
      </c>
      <c r="E16" s="32">
        <v>71488</v>
      </c>
      <c r="F16" s="46">
        <v>42893</v>
      </c>
      <c r="G16" s="45">
        <v>28595</v>
      </c>
      <c r="H16" s="52">
        <v>0</v>
      </c>
      <c r="I16" s="47">
        <v>69398</v>
      </c>
      <c r="J16" s="41" t="s">
        <v>52</v>
      </c>
      <c r="K16" s="23"/>
      <c r="L16" s="23"/>
      <c r="M16" s="23"/>
      <c r="N16" s="27" t="str">
        <f t="shared" si="1"/>
        <v>Y</v>
      </c>
    </row>
    <row r="17" spans="1:14" s="27" customFormat="1" ht="24.75" customHeight="1">
      <c r="A17" s="34" t="s">
        <v>36</v>
      </c>
      <c r="B17" s="37"/>
      <c r="C17" s="21">
        <f>D17+E17</f>
        <v>31667</v>
      </c>
      <c r="D17" s="44">
        <v>19119</v>
      </c>
      <c r="E17" s="38">
        <v>12548</v>
      </c>
      <c r="F17" s="38">
        <v>19337</v>
      </c>
      <c r="G17" s="38">
        <v>12330</v>
      </c>
      <c r="H17" s="52">
        <v>1093196</v>
      </c>
      <c r="I17" s="29">
        <v>28505</v>
      </c>
      <c r="J17" s="30" t="s">
        <v>49</v>
      </c>
      <c r="K17" s="23"/>
      <c r="L17" s="23"/>
      <c r="M17" s="23"/>
      <c r="N17" s="27" t="str">
        <f t="shared" si="1"/>
        <v>Y</v>
      </c>
    </row>
    <row r="18" spans="1:14" s="27" customFormat="1" ht="24.75" customHeight="1">
      <c r="A18" s="36" t="s">
        <v>37</v>
      </c>
      <c r="B18" s="37"/>
      <c r="C18" s="21">
        <f t="shared" si="2"/>
        <v>10352</v>
      </c>
      <c r="D18" s="28">
        <v>9773</v>
      </c>
      <c r="E18" s="28">
        <v>579</v>
      </c>
      <c r="F18" s="28">
        <v>5843</v>
      </c>
      <c r="G18" s="28">
        <v>4509</v>
      </c>
      <c r="H18" s="52">
        <v>2405430</v>
      </c>
      <c r="I18" s="29">
        <v>12519</v>
      </c>
      <c r="J18" s="30" t="s">
        <v>49</v>
      </c>
      <c r="K18" s="23"/>
      <c r="L18" s="23"/>
      <c r="M18" s="23"/>
      <c r="N18" s="27" t="str">
        <f t="shared" si="1"/>
        <v>Y</v>
      </c>
    </row>
    <row r="19" spans="1:14" s="27" customFormat="1" ht="24.75" customHeight="1">
      <c r="A19" s="34" t="s">
        <v>38</v>
      </c>
      <c r="B19" s="37"/>
      <c r="C19" s="21">
        <f t="shared" si="2"/>
        <v>33307</v>
      </c>
      <c r="D19" s="31">
        <v>22312</v>
      </c>
      <c r="E19" s="31">
        <v>10995</v>
      </c>
      <c r="F19" s="31">
        <v>24806</v>
      </c>
      <c r="G19" s="31">
        <v>8501</v>
      </c>
      <c r="H19" s="52">
        <v>2731330</v>
      </c>
      <c r="I19" s="29">
        <v>37150</v>
      </c>
      <c r="J19" s="30" t="s">
        <v>49</v>
      </c>
      <c r="K19" s="23"/>
      <c r="L19" s="23"/>
      <c r="M19" s="23"/>
      <c r="N19" s="27" t="str">
        <f>IF(F19+G19=E19+D19,"Y","N")</f>
        <v>Y</v>
      </c>
    </row>
    <row r="20" spans="1:14" s="27" customFormat="1" ht="24.75" customHeight="1">
      <c r="A20" s="34" t="s">
        <v>39</v>
      </c>
      <c r="B20" s="37"/>
      <c r="C20" s="21">
        <f t="shared" si="2"/>
        <v>11569</v>
      </c>
      <c r="D20" s="44">
        <v>0</v>
      </c>
      <c r="E20" s="31">
        <v>11569</v>
      </c>
      <c r="F20" s="31">
        <v>7554</v>
      </c>
      <c r="G20" s="31">
        <v>4015</v>
      </c>
      <c r="H20" s="52">
        <v>0</v>
      </c>
      <c r="I20" s="29">
        <v>8941</v>
      </c>
      <c r="J20" s="30" t="s">
        <v>49</v>
      </c>
      <c r="K20" s="23"/>
      <c r="L20" s="23"/>
      <c r="M20" s="23"/>
      <c r="N20" s="27" t="str">
        <f t="shared" si="1"/>
        <v>Y</v>
      </c>
    </row>
    <row r="21" spans="1:14" s="27" customFormat="1" ht="24.75" customHeight="1">
      <c r="A21" s="71" t="s">
        <v>40</v>
      </c>
      <c r="B21" s="72"/>
      <c r="C21" s="21">
        <f t="shared" si="2"/>
        <v>24956</v>
      </c>
      <c r="D21" s="31">
        <v>16636</v>
      </c>
      <c r="E21" s="31">
        <v>8320</v>
      </c>
      <c r="F21" s="31">
        <v>11429</v>
      </c>
      <c r="G21" s="31">
        <v>13527</v>
      </c>
      <c r="H21" s="52">
        <v>5562110</v>
      </c>
      <c r="I21" s="29">
        <v>20130</v>
      </c>
      <c r="J21" s="73" t="s">
        <v>53</v>
      </c>
      <c r="K21" s="74"/>
      <c r="L21" s="74"/>
      <c r="M21" s="74"/>
      <c r="N21" s="27" t="str">
        <f t="shared" si="1"/>
        <v>Y</v>
      </c>
    </row>
    <row r="22" spans="1:14" s="27" customFormat="1" ht="24.75" customHeight="1">
      <c r="A22" s="71" t="s">
        <v>41</v>
      </c>
      <c r="B22" s="72"/>
      <c r="C22" s="31">
        <f>F22+G22</f>
        <v>761000</v>
      </c>
      <c r="D22" s="44">
        <v>0</v>
      </c>
      <c r="E22" s="31">
        <v>761000</v>
      </c>
      <c r="F22" s="31">
        <v>456600</v>
      </c>
      <c r="G22" s="31">
        <v>304400</v>
      </c>
      <c r="H22" s="52">
        <v>0</v>
      </c>
      <c r="I22" s="29">
        <v>750550</v>
      </c>
      <c r="J22" s="73" t="s">
        <v>54</v>
      </c>
      <c r="K22" s="74"/>
      <c r="L22" s="74"/>
      <c r="M22" s="74"/>
      <c r="N22" s="27" t="str">
        <f t="shared" si="1"/>
        <v>Y</v>
      </c>
    </row>
    <row r="23" spans="1:14" s="27" customFormat="1" ht="24.75" customHeight="1">
      <c r="A23" s="34" t="s">
        <v>42</v>
      </c>
      <c r="B23" s="37"/>
      <c r="C23" s="31">
        <f>F23+G23</f>
        <v>385392</v>
      </c>
      <c r="D23" s="44">
        <v>0</v>
      </c>
      <c r="E23" s="31">
        <v>385392</v>
      </c>
      <c r="F23" s="31">
        <v>231235</v>
      </c>
      <c r="G23" s="31">
        <v>154157</v>
      </c>
      <c r="H23" s="52">
        <v>0</v>
      </c>
      <c r="I23" s="29">
        <v>405676</v>
      </c>
      <c r="J23" s="30" t="s">
        <v>55</v>
      </c>
      <c r="K23" s="23"/>
      <c r="L23" s="23"/>
      <c r="M23" s="23"/>
      <c r="N23" s="27" t="str">
        <f aca="true" t="shared" si="3" ref="N23:N29">IF(F23+G23=E23+D23,"Y","N")</f>
        <v>Y</v>
      </c>
    </row>
    <row r="24" spans="1:14" s="27" customFormat="1" ht="24.75" customHeight="1">
      <c r="A24" s="34" t="s">
        <v>43</v>
      </c>
      <c r="B24" s="37"/>
      <c r="C24" s="31">
        <f>D24+E24</f>
        <v>26843</v>
      </c>
      <c r="D24" s="44">
        <v>0</v>
      </c>
      <c r="E24" s="31">
        <v>26843</v>
      </c>
      <c r="F24" s="31">
        <v>9946</v>
      </c>
      <c r="G24" s="31">
        <v>16897</v>
      </c>
      <c r="H24" s="52">
        <v>0</v>
      </c>
      <c r="I24" s="29">
        <v>26046</v>
      </c>
      <c r="J24" s="30" t="s">
        <v>50</v>
      </c>
      <c r="K24" s="23"/>
      <c r="L24" s="23"/>
      <c r="M24" s="23"/>
      <c r="N24" s="27" t="str">
        <f t="shared" si="3"/>
        <v>Y</v>
      </c>
    </row>
    <row r="25" spans="1:14" s="27" customFormat="1" ht="24.75" customHeight="1">
      <c r="A25" s="71" t="s">
        <v>57</v>
      </c>
      <c r="B25" s="72"/>
      <c r="C25" s="31">
        <f>SUM(D25+E25)</f>
        <v>97290</v>
      </c>
      <c r="D25" s="31">
        <v>74615</v>
      </c>
      <c r="E25" s="31">
        <v>22675</v>
      </c>
      <c r="F25" s="31">
        <v>46661</v>
      </c>
      <c r="G25" s="31">
        <v>50629</v>
      </c>
      <c r="H25" s="52">
        <v>2636250</v>
      </c>
      <c r="I25" s="29">
        <v>85455</v>
      </c>
      <c r="J25" s="73" t="s">
        <v>53</v>
      </c>
      <c r="K25" s="74"/>
      <c r="L25" s="74"/>
      <c r="M25" s="74"/>
      <c r="N25" s="27" t="str">
        <f t="shared" si="3"/>
        <v>Y</v>
      </c>
    </row>
    <row r="26" spans="1:14" s="27" customFormat="1" ht="24.75" customHeight="1">
      <c r="A26" s="71" t="s">
        <v>44</v>
      </c>
      <c r="B26" s="72"/>
      <c r="C26" s="31">
        <f>SUM(D26+E26)</f>
        <v>19551</v>
      </c>
      <c r="D26" s="31">
        <v>13309</v>
      </c>
      <c r="E26" s="31">
        <v>6242</v>
      </c>
      <c r="F26" s="31">
        <v>11933</v>
      </c>
      <c r="G26" s="31">
        <v>7618</v>
      </c>
      <c r="H26" s="52">
        <v>327030</v>
      </c>
      <c r="I26" s="29">
        <v>17157</v>
      </c>
      <c r="J26" s="73" t="s">
        <v>56</v>
      </c>
      <c r="K26" s="74"/>
      <c r="L26" s="74"/>
      <c r="M26" s="74"/>
      <c r="N26" s="27" t="str">
        <f t="shared" si="3"/>
        <v>Y</v>
      </c>
    </row>
    <row r="27" spans="1:14" s="27" customFormat="1" ht="24.75" customHeight="1">
      <c r="A27" s="71" t="s">
        <v>45</v>
      </c>
      <c r="B27" s="72"/>
      <c r="C27" s="31">
        <f>SUM(D27+E27)</f>
        <v>77832</v>
      </c>
      <c r="D27" s="44">
        <v>0</v>
      </c>
      <c r="E27" s="31">
        <v>77832</v>
      </c>
      <c r="F27" s="31">
        <v>46700</v>
      </c>
      <c r="G27" s="31">
        <v>31132</v>
      </c>
      <c r="H27" s="52">
        <v>0</v>
      </c>
      <c r="I27" s="29">
        <v>59423</v>
      </c>
      <c r="J27" s="30" t="s">
        <v>50</v>
      </c>
      <c r="K27" s="23"/>
      <c r="L27" s="23"/>
      <c r="M27" s="23"/>
      <c r="N27" s="27" t="str">
        <f t="shared" si="3"/>
        <v>Y</v>
      </c>
    </row>
    <row r="28" spans="1:14" s="27" customFormat="1" ht="24.75" customHeight="1">
      <c r="A28" s="34" t="s">
        <v>46</v>
      </c>
      <c r="B28" s="37"/>
      <c r="C28" s="31">
        <f>SUM(D28+E28)</f>
        <v>5864</v>
      </c>
      <c r="D28" s="44">
        <v>0</v>
      </c>
      <c r="E28" s="31">
        <v>5864</v>
      </c>
      <c r="F28" s="31">
        <v>3161</v>
      </c>
      <c r="G28" s="31">
        <v>2703</v>
      </c>
      <c r="H28" s="52">
        <v>0</v>
      </c>
      <c r="I28" s="29">
        <v>4180</v>
      </c>
      <c r="J28" s="30" t="s">
        <v>50</v>
      </c>
      <c r="K28" s="23"/>
      <c r="L28" s="23"/>
      <c r="M28" s="23"/>
      <c r="N28" s="27" t="str">
        <f t="shared" si="3"/>
        <v>Y</v>
      </c>
    </row>
    <row r="29" spans="1:14" s="27" customFormat="1" ht="24.75" customHeight="1">
      <c r="A29" s="34" t="s">
        <v>47</v>
      </c>
      <c r="B29" s="37"/>
      <c r="C29" s="31">
        <f>SUM(D29+E29)</f>
        <v>198000</v>
      </c>
      <c r="D29" s="44">
        <v>0</v>
      </c>
      <c r="E29" s="31">
        <v>198000</v>
      </c>
      <c r="F29" s="31">
        <v>148500</v>
      </c>
      <c r="G29" s="31">
        <v>49500</v>
      </c>
      <c r="H29" s="52">
        <v>0</v>
      </c>
      <c r="I29" s="29">
        <v>50877</v>
      </c>
      <c r="J29" s="30" t="s">
        <v>50</v>
      </c>
      <c r="K29" s="23"/>
      <c r="L29" s="23"/>
      <c r="M29" s="23"/>
      <c r="N29" s="27" t="str">
        <f t="shared" si="3"/>
        <v>Y</v>
      </c>
    </row>
    <row r="30" spans="1:14" s="27" customFormat="1" ht="24.75" customHeight="1">
      <c r="A30" s="34" t="s">
        <v>48</v>
      </c>
      <c r="B30" s="37"/>
      <c r="C30" s="31">
        <f t="shared" si="2"/>
        <v>175254</v>
      </c>
      <c r="D30" s="31">
        <v>121311</v>
      </c>
      <c r="E30" s="31">
        <v>53943</v>
      </c>
      <c r="F30" s="31">
        <v>99254</v>
      </c>
      <c r="G30" s="31">
        <v>76000</v>
      </c>
      <c r="H30" s="52">
        <v>4523320</v>
      </c>
      <c r="I30" s="29">
        <v>146678</v>
      </c>
      <c r="J30" s="73" t="s">
        <v>53</v>
      </c>
      <c r="K30" s="74"/>
      <c r="L30" s="74"/>
      <c r="M30" s="74"/>
      <c r="N30" s="27" t="str">
        <f t="shared" si="1"/>
        <v>Y</v>
      </c>
    </row>
    <row r="31" spans="1:12" ht="24.75" customHeight="1">
      <c r="A31" s="3" t="s">
        <v>66</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67</v>
      </c>
    </row>
    <row r="33" spans="1:12" ht="24.75" customHeight="1">
      <c r="A33" s="3" t="s">
        <v>68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17</v>
      </c>
      <c r="B35" s="1"/>
      <c r="C35" s="1"/>
      <c r="D35" s="2" t="s">
        <v>3</v>
      </c>
      <c r="E35" s="1"/>
      <c r="F35" s="2"/>
      <c r="G35" s="1" t="s">
        <v>4</v>
      </c>
      <c r="J35" s="9" t="s">
        <v>5</v>
      </c>
      <c r="L35" s="1"/>
    </row>
    <row r="36" spans="1:12" s="6" customFormat="1" ht="15.75">
      <c r="A36" s="1"/>
      <c r="B36" s="1"/>
      <c r="C36" s="1"/>
      <c r="D36" s="2"/>
      <c r="E36" s="1"/>
      <c r="F36" s="2"/>
      <c r="G36" s="1"/>
      <c r="J36" s="1"/>
      <c r="K36" s="9"/>
      <c r="L36" s="1"/>
    </row>
    <row r="37" spans="2:12" s="6" customFormat="1" ht="15.75">
      <c r="B37" s="1"/>
      <c r="C37" s="1"/>
      <c r="D37" s="2" t="s">
        <v>3</v>
      </c>
      <c r="E37" s="1"/>
      <c r="G37" s="1" t="s">
        <v>6</v>
      </c>
      <c r="H37" s="1"/>
      <c r="J37" s="1"/>
      <c r="K37" s="1"/>
      <c r="L37" s="1"/>
    </row>
    <row r="38" spans="1:12" ht="19.5">
      <c r="A38" s="1"/>
      <c r="B38" s="1"/>
      <c r="C38" s="1"/>
      <c r="E38" s="10"/>
      <c r="G38" s="10"/>
      <c r="H38" s="48"/>
      <c r="I38" s="1"/>
      <c r="J38" s="1"/>
      <c r="K38" s="1"/>
      <c r="L38" s="1"/>
    </row>
  </sheetData>
  <sheetProtection/>
  <mergeCells count="22">
    <mergeCell ref="H6:H7"/>
    <mergeCell ref="J6:L7"/>
    <mergeCell ref="A13:B13"/>
    <mergeCell ref="A8:B8"/>
    <mergeCell ref="J30:M30"/>
    <mergeCell ref="D2:J2"/>
    <mergeCell ref="A3:L3"/>
    <mergeCell ref="J8:L8"/>
    <mergeCell ref="I6:I7"/>
    <mergeCell ref="E5:I5"/>
    <mergeCell ref="C6:G6"/>
    <mergeCell ref="A6:B7"/>
    <mergeCell ref="A27:B27"/>
    <mergeCell ref="J13:M13"/>
    <mergeCell ref="J21:M21"/>
    <mergeCell ref="J22:M22"/>
    <mergeCell ref="J25:M25"/>
    <mergeCell ref="J26:M26"/>
    <mergeCell ref="A25:B25"/>
    <mergeCell ref="A26:B26"/>
    <mergeCell ref="A21:B21"/>
    <mergeCell ref="A22:B2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9" scale="86" r:id="rId1"/>
  <headerFooter alignWithMargins="0">
    <oddFooter>&amp;C&amp;"Arial Unicode MS,標準"&amp;14&amp;P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selection activeCell="I24" sqref="I24"/>
    </sheetView>
  </sheetViews>
  <sheetFormatPr defaultColWidth="9.00390625" defaultRowHeight="16.5"/>
  <cols>
    <col min="1" max="1" width="10.625" style="0" customWidth="1"/>
    <col min="3" max="3" width="16.50390625" style="0" customWidth="1"/>
    <col min="4" max="7" width="14.625" style="0" customWidth="1"/>
    <col min="8" max="8" width="18.625" style="53" customWidth="1"/>
    <col min="9" max="9" width="15.125" style="0" customWidth="1"/>
    <col min="10" max="10" width="11.625" style="0" customWidth="1"/>
    <col min="11" max="11" width="13.375" style="0" customWidth="1"/>
    <col min="12" max="12" width="23.25390625" style="0" customWidth="1"/>
  </cols>
  <sheetData>
    <row r="1" spans="1:12" s="6" customFormat="1" ht="15.75">
      <c r="A1" s="5" t="s">
        <v>0</v>
      </c>
      <c r="B1" s="1"/>
      <c r="C1" s="1"/>
      <c r="D1" s="1"/>
      <c r="E1" s="1"/>
      <c r="F1" s="1"/>
      <c r="G1" s="1"/>
      <c r="H1" s="48"/>
      <c r="I1" s="1"/>
      <c r="J1" s="1"/>
      <c r="K1" s="4" t="s">
        <v>1</v>
      </c>
      <c r="L1" s="4" t="s">
        <v>7</v>
      </c>
    </row>
    <row r="2" spans="1:12" s="6" customFormat="1" ht="15.75">
      <c r="A2" s="5" t="s">
        <v>8</v>
      </c>
      <c r="B2" s="7" t="s">
        <v>9</v>
      </c>
      <c r="C2" s="7"/>
      <c r="D2" s="75" t="s">
        <v>64</v>
      </c>
      <c r="E2" s="75"/>
      <c r="F2" s="75"/>
      <c r="G2" s="75"/>
      <c r="H2" s="75"/>
      <c r="I2" s="75"/>
      <c r="J2" s="76"/>
      <c r="K2" s="4" t="s">
        <v>2</v>
      </c>
      <c r="L2" s="13" t="s">
        <v>10</v>
      </c>
    </row>
    <row r="3" spans="1:12" ht="24" customHeight="1">
      <c r="A3" s="77" t="s">
        <v>25</v>
      </c>
      <c r="B3" s="78"/>
      <c r="C3" s="78"/>
      <c r="D3" s="78"/>
      <c r="E3" s="78"/>
      <c r="F3" s="78"/>
      <c r="G3" s="78"/>
      <c r="H3" s="78"/>
      <c r="I3" s="78"/>
      <c r="J3" s="78"/>
      <c r="K3" s="78"/>
      <c r="L3" s="78"/>
    </row>
    <row r="4" spans="1:11" ht="15.75">
      <c r="A4" s="1"/>
      <c r="B4" s="1"/>
      <c r="C4" s="1"/>
      <c r="D4" s="1"/>
      <c r="E4" s="1"/>
      <c r="F4" s="1"/>
      <c r="G4" s="1"/>
      <c r="H4" s="48"/>
      <c r="I4" s="1"/>
      <c r="J4" s="1"/>
      <c r="K4" s="1"/>
    </row>
    <row r="5" spans="2:12" ht="19.5">
      <c r="B5" s="8"/>
      <c r="C5" s="8"/>
      <c r="D5" s="8"/>
      <c r="E5" s="80" t="s">
        <v>69</v>
      </c>
      <c r="F5" s="80"/>
      <c r="G5" s="80"/>
      <c r="H5" s="80"/>
      <c r="I5" s="80"/>
      <c r="J5" s="8"/>
      <c r="K5" s="8"/>
      <c r="L5" s="9" t="s">
        <v>11</v>
      </c>
    </row>
    <row r="6" spans="1:12" s="6" customFormat="1" ht="24.75" customHeight="1">
      <c r="A6" s="82" t="s">
        <v>12</v>
      </c>
      <c r="B6" s="83"/>
      <c r="C6" s="81" t="s">
        <v>13</v>
      </c>
      <c r="D6" s="81"/>
      <c r="E6" s="81"/>
      <c r="F6" s="81"/>
      <c r="G6" s="81"/>
      <c r="H6" s="95" t="s">
        <v>14</v>
      </c>
      <c r="I6" s="67" t="s">
        <v>19</v>
      </c>
      <c r="J6" s="89" t="s">
        <v>15</v>
      </c>
      <c r="K6" s="82"/>
      <c r="L6" s="82"/>
    </row>
    <row r="7" spans="1:12" s="15" customFormat="1" ht="48">
      <c r="A7" s="80"/>
      <c r="B7" s="84"/>
      <c r="C7" s="14" t="s">
        <v>21</v>
      </c>
      <c r="D7" s="14" t="s">
        <v>22</v>
      </c>
      <c r="E7" s="14" t="s">
        <v>23</v>
      </c>
      <c r="F7" s="16" t="s">
        <v>26</v>
      </c>
      <c r="G7" s="16" t="s">
        <v>20</v>
      </c>
      <c r="H7" s="96"/>
      <c r="I7" s="67"/>
      <c r="J7" s="90"/>
      <c r="K7" s="80"/>
      <c r="L7" s="80"/>
    </row>
    <row r="8" spans="1:14" ht="24.75" customHeight="1">
      <c r="A8" s="93" t="s">
        <v>16</v>
      </c>
      <c r="B8" s="94"/>
      <c r="C8" s="17">
        <f aca="true" t="shared" si="0" ref="C8:I8">SUM(C9:C30)</f>
        <v>1857172</v>
      </c>
      <c r="D8" s="18">
        <f t="shared" si="0"/>
        <v>372896</v>
      </c>
      <c r="E8" s="18">
        <f t="shared" si="0"/>
        <v>1484276</v>
      </c>
      <c r="F8" s="18">
        <f t="shared" si="0"/>
        <v>1047931</v>
      </c>
      <c r="G8" s="18">
        <f>SUM(G9:G30)</f>
        <v>809241</v>
      </c>
      <c r="H8" s="49">
        <f t="shared" si="0"/>
        <v>24904058</v>
      </c>
      <c r="I8" s="20">
        <f t="shared" si="0"/>
        <v>1816969</v>
      </c>
      <c r="J8" s="79"/>
      <c r="K8" s="75"/>
      <c r="L8" s="75"/>
      <c r="N8" t="str">
        <f>IF(F8+G8=E8+D8,"Y","N")</f>
        <v>Y</v>
      </c>
    </row>
    <row r="9" spans="1:14" s="27" customFormat="1" ht="24.75" customHeight="1">
      <c r="A9" s="23" t="s">
        <v>28</v>
      </c>
      <c r="B9" s="24"/>
      <c r="C9" s="21">
        <f>SUM(D9+E9)</f>
        <v>4539</v>
      </c>
      <c r="D9" s="42">
        <v>4131</v>
      </c>
      <c r="E9" s="42">
        <v>408</v>
      </c>
      <c r="F9" s="42">
        <v>2292</v>
      </c>
      <c r="G9" s="42">
        <v>2247</v>
      </c>
      <c r="H9" s="50">
        <v>335451</v>
      </c>
      <c r="I9" s="54">
        <v>6918</v>
      </c>
      <c r="J9" s="26" t="s">
        <v>49</v>
      </c>
      <c r="K9" s="26"/>
      <c r="L9" s="26"/>
      <c r="M9" s="26"/>
      <c r="N9" s="27" t="str">
        <f aca="true" t="shared" si="1" ref="N9:N30">IF(F9+G9=E9+D9,"Y","N")</f>
        <v>Y</v>
      </c>
    </row>
    <row r="10" spans="1:14" s="27" customFormat="1" ht="24.75" customHeight="1">
      <c r="A10" s="23" t="s">
        <v>29</v>
      </c>
      <c r="B10" s="24"/>
      <c r="C10" s="21">
        <f aca="true" t="shared" si="2" ref="C10:C30">SUM(D10+E10)</f>
        <v>53664</v>
      </c>
      <c r="D10" s="42">
        <v>33626</v>
      </c>
      <c r="E10" s="42">
        <v>20038</v>
      </c>
      <c r="F10" s="42">
        <v>33595</v>
      </c>
      <c r="G10" s="42">
        <v>20069</v>
      </c>
      <c r="H10" s="50">
        <v>830900</v>
      </c>
      <c r="I10" s="54">
        <v>51702</v>
      </c>
      <c r="J10" s="26" t="s">
        <v>49</v>
      </c>
      <c r="K10" s="26"/>
      <c r="L10" s="26"/>
      <c r="M10" s="26"/>
      <c r="N10" s="27" t="str">
        <f t="shared" si="1"/>
        <v>Y</v>
      </c>
    </row>
    <row r="11" spans="1:14" s="27" customFormat="1" ht="24.75" customHeight="1">
      <c r="A11" s="23" t="s">
        <v>30</v>
      </c>
      <c r="B11" s="24"/>
      <c r="C11" s="21">
        <f>SUM(D11+E11)</f>
        <v>26491</v>
      </c>
      <c r="D11" s="44">
        <v>0</v>
      </c>
      <c r="E11" s="51">
        <v>26491</v>
      </c>
      <c r="F11" s="42">
        <v>15534</v>
      </c>
      <c r="G11" s="42">
        <v>10957</v>
      </c>
      <c r="H11" s="50">
        <v>0</v>
      </c>
      <c r="I11" s="54">
        <v>18429</v>
      </c>
      <c r="J11" s="30" t="s">
        <v>50</v>
      </c>
      <c r="K11" s="26"/>
      <c r="L11" s="26"/>
      <c r="M11" s="26"/>
      <c r="N11" s="27" t="str">
        <f>IF(F11+G11=E11+D11,"Y","N")</f>
        <v>Y</v>
      </c>
    </row>
    <row r="12" spans="1:14" s="27" customFormat="1" ht="24.75" customHeight="1">
      <c r="A12" s="23" t="s">
        <v>31</v>
      </c>
      <c r="B12" s="24"/>
      <c r="C12" s="21">
        <f t="shared" si="2"/>
        <v>19277</v>
      </c>
      <c r="D12" s="44">
        <v>0</v>
      </c>
      <c r="E12" s="29">
        <v>19277</v>
      </c>
      <c r="F12" s="29">
        <v>7405</v>
      </c>
      <c r="G12" s="29">
        <v>11872</v>
      </c>
      <c r="H12" s="50">
        <v>0</v>
      </c>
      <c r="I12" s="54">
        <v>18857</v>
      </c>
      <c r="J12" s="30" t="s">
        <v>51</v>
      </c>
      <c r="K12" s="26"/>
      <c r="L12" s="26"/>
      <c r="M12" s="26"/>
      <c r="N12" s="27" t="str">
        <f t="shared" si="1"/>
        <v>Y</v>
      </c>
    </row>
    <row r="13" spans="1:14" s="27" customFormat="1" ht="24.75" customHeight="1">
      <c r="A13" s="91" t="s">
        <v>32</v>
      </c>
      <c r="B13" s="92"/>
      <c r="C13" s="21">
        <f>D13+E13</f>
        <v>20357</v>
      </c>
      <c r="D13" s="44">
        <v>18940</v>
      </c>
      <c r="E13" s="32">
        <v>1417</v>
      </c>
      <c r="F13" s="29">
        <v>4005</v>
      </c>
      <c r="G13" s="29">
        <v>16352</v>
      </c>
      <c r="H13" s="52">
        <v>702565</v>
      </c>
      <c r="I13" s="47">
        <v>19173</v>
      </c>
      <c r="J13" s="85" t="s">
        <v>53</v>
      </c>
      <c r="K13" s="86"/>
      <c r="L13" s="86"/>
      <c r="M13" s="86"/>
      <c r="N13" s="27" t="str">
        <f t="shared" si="1"/>
        <v>Y</v>
      </c>
    </row>
    <row r="14" spans="1:14" s="27" customFormat="1" ht="24.75" customHeight="1">
      <c r="A14" s="34" t="s">
        <v>33</v>
      </c>
      <c r="B14" s="35"/>
      <c r="C14" s="21">
        <f t="shared" si="2"/>
        <v>21871</v>
      </c>
      <c r="D14" s="44">
        <v>18666</v>
      </c>
      <c r="E14" s="32">
        <v>3205</v>
      </c>
      <c r="F14" s="29">
        <v>15426</v>
      </c>
      <c r="G14" s="29">
        <v>6445</v>
      </c>
      <c r="H14" s="52">
        <v>2057180</v>
      </c>
      <c r="I14" s="47">
        <v>9380</v>
      </c>
      <c r="J14" s="30" t="s">
        <v>49</v>
      </c>
      <c r="K14" s="26"/>
      <c r="L14" s="26"/>
      <c r="M14" s="26"/>
      <c r="N14" s="27" t="str">
        <f t="shared" si="1"/>
        <v>Y</v>
      </c>
    </row>
    <row r="15" spans="1:14" s="27" customFormat="1" ht="24.75" customHeight="1">
      <c r="A15" s="36" t="s">
        <v>34</v>
      </c>
      <c r="B15" s="35"/>
      <c r="C15" s="21">
        <f t="shared" si="2"/>
        <v>24148</v>
      </c>
      <c r="D15" s="44">
        <v>23551</v>
      </c>
      <c r="E15" s="32">
        <v>597</v>
      </c>
      <c r="F15" s="29">
        <v>14102</v>
      </c>
      <c r="G15" s="29">
        <v>10046</v>
      </c>
      <c r="H15" s="52">
        <v>1072035</v>
      </c>
      <c r="I15" s="47">
        <v>18882</v>
      </c>
      <c r="J15" s="30" t="s">
        <v>49</v>
      </c>
      <c r="K15" s="26"/>
      <c r="L15" s="26"/>
      <c r="M15" s="26"/>
      <c r="N15" s="27" t="str">
        <f t="shared" si="1"/>
        <v>Y</v>
      </c>
    </row>
    <row r="16" spans="1:14" s="27" customFormat="1" ht="24.75" customHeight="1">
      <c r="A16" s="34" t="s">
        <v>35</v>
      </c>
      <c r="B16" s="37"/>
      <c r="C16" s="21">
        <f t="shared" si="2"/>
        <v>80480</v>
      </c>
      <c r="D16" s="44">
        <v>0</v>
      </c>
      <c r="E16" s="32">
        <v>80480</v>
      </c>
      <c r="F16" s="46">
        <v>48288</v>
      </c>
      <c r="G16" s="45">
        <v>32192</v>
      </c>
      <c r="H16" s="52">
        <v>0</v>
      </c>
      <c r="I16" s="47">
        <v>62396</v>
      </c>
      <c r="J16" s="41" t="s">
        <v>52</v>
      </c>
      <c r="K16" s="23"/>
      <c r="L16" s="23"/>
      <c r="M16" s="23"/>
      <c r="N16" s="27" t="str">
        <f t="shared" si="1"/>
        <v>Y</v>
      </c>
    </row>
    <row r="17" spans="1:14" s="27" customFormat="1" ht="24.75" customHeight="1">
      <c r="A17" s="34" t="s">
        <v>36</v>
      </c>
      <c r="B17" s="37"/>
      <c r="C17" s="21">
        <f>D17+E17</f>
        <v>29353</v>
      </c>
      <c r="D17" s="44">
        <v>17095</v>
      </c>
      <c r="E17" s="38">
        <v>12258</v>
      </c>
      <c r="F17" s="38">
        <v>18855</v>
      </c>
      <c r="G17" s="38">
        <v>10498</v>
      </c>
      <c r="H17" s="52">
        <v>967112</v>
      </c>
      <c r="I17" s="47">
        <v>29246</v>
      </c>
      <c r="J17" s="30" t="s">
        <v>49</v>
      </c>
      <c r="K17" s="23"/>
      <c r="L17" s="23"/>
      <c r="M17" s="23"/>
      <c r="N17" s="27" t="str">
        <f t="shared" si="1"/>
        <v>Y</v>
      </c>
    </row>
    <row r="18" spans="1:14" s="27" customFormat="1" ht="24.75" customHeight="1">
      <c r="A18" s="36" t="s">
        <v>37</v>
      </c>
      <c r="B18" s="37"/>
      <c r="C18" s="21">
        <f t="shared" si="2"/>
        <v>10142</v>
      </c>
      <c r="D18" s="28">
        <v>9854</v>
      </c>
      <c r="E18" s="28">
        <v>288</v>
      </c>
      <c r="F18" s="28">
        <v>5510</v>
      </c>
      <c r="G18" s="28">
        <v>4632</v>
      </c>
      <c r="H18" s="52">
        <v>2501430</v>
      </c>
      <c r="I18" s="47">
        <v>12426</v>
      </c>
      <c r="J18" s="30" t="s">
        <v>49</v>
      </c>
      <c r="K18" s="23"/>
      <c r="L18" s="23"/>
      <c r="M18" s="23"/>
      <c r="N18" s="27" t="str">
        <f t="shared" si="1"/>
        <v>Y</v>
      </c>
    </row>
    <row r="19" spans="1:14" s="27" customFormat="1" ht="24.75" customHeight="1">
      <c r="A19" s="34" t="s">
        <v>38</v>
      </c>
      <c r="B19" s="37"/>
      <c r="C19" s="21">
        <f t="shared" si="2"/>
        <v>41018</v>
      </c>
      <c r="D19" s="31">
        <v>29766</v>
      </c>
      <c r="E19" s="31">
        <v>11252</v>
      </c>
      <c r="F19" s="31">
        <v>26312</v>
      </c>
      <c r="G19" s="31">
        <v>14706</v>
      </c>
      <c r="H19" s="52">
        <v>3394710</v>
      </c>
      <c r="I19" s="47">
        <v>44095</v>
      </c>
      <c r="J19" s="30" t="s">
        <v>49</v>
      </c>
      <c r="K19" s="23"/>
      <c r="L19" s="23"/>
      <c r="M19" s="23"/>
      <c r="N19" s="27" t="str">
        <f>IF(F19+G19=E19+D19,"Y","N")</f>
        <v>Y</v>
      </c>
    </row>
    <row r="20" spans="1:14" s="27" customFormat="1" ht="24.75" customHeight="1">
      <c r="A20" s="34" t="s">
        <v>39</v>
      </c>
      <c r="B20" s="37"/>
      <c r="C20" s="21">
        <f t="shared" si="2"/>
        <v>12165</v>
      </c>
      <c r="D20" s="44">
        <v>0</v>
      </c>
      <c r="E20" s="31">
        <v>12165</v>
      </c>
      <c r="F20" s="31">
        <v>6749</v>
      </c>
      <c r="G20" s="31">
        <v>5416</v>
      </c>
      <c r="H20" s="52">
        <v>0</v>
      </c>
      <c r="I20" s="47">
        <v>9705</v>
      </c>
      <c r="J20" s="30" t="s">
        <v>49</v>
      </c>
      <c r="K20" s="23"/>
      <c r="L20" s="23"/>
      <c r="M20" s="23"/>
      <c r="N20" s="27" t="str">
        <f t="shared" si="1"/>
        <v>Y</v>
      </c>
    </row>
    <row r="21" spans="1:14" s="27" customFormat="1" ht="24.75" customHeight="1">
      <c r="A21" s="71" t="s">
        <v>40</v>
      </c>
      <c r="B21" s="72"/>
      <c r="C21" s="21">
        <f t="shared" si="2"/>
        <v>19476</v>
      </c>
      <c r="D21" s="31">
        <v>14607</v>
      </c>
      <c r="E21" s="31">
        <v>4869</v>
      </c>
      <c r="F21" s="31">
        <v>10036</v>
      </c>
      <c r="G21" s="31">
        <v>9440</v>
      </c>
      <c r="H21" s="52">
        <v>4773370</v>
      </c>
      <c r="I21" s="47">
        <v>16174</v>
      </c>
      <c r="J21" s="73" t="s">
        <v>53</v>
      </c>
      <c r="K21" s="74"/>
      <c r="L21" s="74"/>
      <c r="M21" s="74"/>
      <c r="N21" s="27" t="str">
        <f t="shared" si="1"/>
        <v>Y</v>
      </c>
    </row>
    <row r="22" spans="1:14" s="27" customFormat="1" ht="24.75" customHeight="1">
      <c r="A22" s="71" t="s">
        <v>41</v>
      </c>
      <c r="B22" s="72"/>
      <c r="C22" s="31">
        <f>F22+G22</f>
        <v>635200</v>
      </c>
      <c r="D22" s="44">
        <v>0</v>
      </c>
      <c r="E22" s="31">
        <v>635200</v>
      </c>
      <c r="F22" s="31">
        <v>381120</v>
      </c>
      <c r="G22" s="31">
        <v>254080</v>
      </c>
      <c r="H22" s="52">
        <v>0</v>
      </c>
      <c r="I22" s="47">
        <v>585500</v>
      </c>
      <c r="J22" s="73" t="s">
        <v>54</v>
      </c>
      <c r="K22" s="74"/>
      <c r="L22" s="74"/>
      <c r="M22" s="74"/>
      <c r="N22" s="27" t="str">
        <f t="shared" si="1"/>
        <v>Y</v>
      </c>
    </row>
    <row r="23" spans="1:14" s="27" customFormat="1" ht="24.75" customHeight="1">
      <c r="A23" s="34" t="s">
        <v>42</v>
      </c>
      <c r="B23" s="37"/>
      <c r="C23" s="31">
        <f>F23+G23</f>
        <v>416848</v>
      </c>
      <c r="D23" s="44">
        <v>0</v>
      </c>
      <c r="E23" s="31">
        <v>416848</v>
      </c>
      <c r="F23" s="31">
        <v>250109</v>
      </c>
      <c r="G23" s="31">
        <v>166739</v>
      </c>
      <c r="H23" s="52">
        <v>0</v>
      </c>
      <c r="I23" s="47">
        <v>484708</v>
      </c>
      <c r="J23" s="30" t="s">
        <v>55</v>
      </c>
      <c r="K23" s="23"/>
      <c r="L23" s="23"/>
      <c r="M23" s="23"/>
      <c r="N23" s="27" t="str">
        <f aca="true" t="shared" si="3" ref="N23:N29">IF(F23+G23=E23+D23,"Y","N")</f>
        <v>Y</v>
      </c>
    </row>
    <row r="24" spans="1:14" s="27" customFormat="1" ht="24.75" customHeight="1">
      <c r="A24" s="34" t="s">
        <v>43</v>
      </c>
      <c r="B24" s="37"/>
      <c r="C24" s="31">
        <f>D24+E24</f>
        <v>23606</v>
      </c>
      <c r="D24" s="44">
        <v>0</v>
      </c>
      <c r="E24" s="31">
        <v>23606</v>
      </c>
      <c r="F24" s="31">
        <v>7629</v>
      </c>
      <c r="G24" s="31">
        <v>15977</v>
      </c>
      <c r="H24" s="52">
        <v>0</v>
      </c>
      <c r="I24" s="47">
        <v>26271</v>
      </c>
      <c r="J24" s="30" t="s">
        <v>50</v>
      </c>
      <c r="K24" s="23"/>
      <c r="L24" s="23"/>
      <c r="M24" s="23"/>
      <c r="N24" s="27" t="str">
        <f t="shared" si="3"/>
        <v>Y</v>
      </c>
    </row>
    <row r="25" spans="1:14" s="27" customFormat="1" ht="24.75" customHeight="1">
      <c r="A25" s="71" t="s">
        <v>57</v>
      </c>
      <c r="B25" s="72"/>
      <c r="C25" s="31">
        <f>SUM(D25+E25)</f>
        <v>87883</v>
      </c>
      <c r="D25" s="31">
        <v>64605</v>
      </c>
      <c r="E25" s="31">
        <v>23278</v>
      </c>
      <c r="F25" s="31">
        <v>40408</v>
      </c>
      <c r="G25" s="31">
        <v>47475</v>
      </c>
      <c r="H25" s="52">
        <v>3515160</v>
      </c>
      <c r="I25" s="47">
        <v>89519</v>
      </c>
      <c r="J25" s="73" t="s">
        <v>53</v>
      </c>
      <c r="K25" s="74"/>
      <c r="L25" s="74"/>
      <c r="M25" s="74"/>
      <c r="N25" s="27" t="str">
        <f t="shared" si="3"/>
        <v>Y</v>
      </c>
    </row>
    <row r="26" spans="1:14" s="27" customFormat="1" ht="24.75" customHeight="1">
      <c r="A26" s="71" t="s">
        <v>44</v>
      </c>
      <c r="B26" s="72"/>
      <c r="C26" s="31">
        <f>SUM(D26+E26)</f>
        <v>19872</v>
      </c>
      <c r="D26" s="31">
        <v>14195</v>
      </c>
      <c r="E26" s="31">
        <v>5677</v>
      </c>
      <c r="F26" s="31">
        <v>10659</v>
      </c>
      <c r="G26" s="31">
        <v>9213</v>
      </c>
      <c r="H26" s="52">
        <v>344900</v>
      </c>
      <c r="I26" s="47">
        <v>18743</v>
      </c>
      <c r="J26" s="73" t="s">
        <v>56</v>
      </c>
      <c r="K26" s="74"/>
      <c r="L26" s="74"/>
      <c r="M26" s="74"/>
      <c r="N26" s="27" t="str">
        <f t="shared" si="3"/>
        <v>Y</v>
      </c>
    </row>
    <row r="27" spans="1:14" s="27" customFormat="1" ht="24.75" customHeight="1">
      <c r="A27" s="71" t="s">
        <v>45</v>
      </c>
      <c r="B27" s="72"/>
      <c r="C27" s="31">
        <f>SUM(D27+E27)</f>
        <v>61518</v>
      </c>
      <c r="D27" s="44">
        <v>0</v>
      </c>
      <c r="E27" s="31">
        <v>61518</v>
      </c>
      <c r="F27" s="31">
        <v>28286</v>
      </c>
      <c r="G27" s="31">
        <v>33232</v>
      </c>
      <c r="H27" s="52">
        <v>0</v>
      </c>
      <c r="I27" s="47">
        <v>63343</v>
      </c>
      <c r="J27" s="30" t="s">
        <v>50</v>
      </c>
      <c r="K27" s="23"/>
      <c r="L27" s="23"/>
      <c r="M27" s="23"/>
      <c r="N27" s="27" t="str">
        <f t="shared" si="3"/>
        <v>Y</v>
      </c>
    </row>
    <row r="28" spans="1:14" s="27" customFormat="1" ht="24.75" customHeight="1">
      <c r="A28" s="34" t="s">
        <v>46</v>
      </c>
      <c r="B28" s="37"/>
      <c r="C28" s="31">
        <f>SUM(D28+E28)</f>
        <v>5767</v>
      </c>
      <c r="D28" s="44">
        <v>0</v>
      </c>
      <c r="E28" s="31">
        <v>5767</v>
      </c>
      <c r="F28" s="31">
        <v>2725</v>
      </c>
      <c r="G28" s="31">
        <v>3042</v>
      </c>
      <c r="H28" s="52">
        <v>0</v>
      </c>
      <c r="I28" s="47">
        <v>4500</v>
      </c>
      <c r="J28" s="30" t="s">
        <v>50</v>
      </c>
      <c r="K28" s="23"/>
      <c r="L28" s="23"/>
      <c r="M28" s="23"/>
      <c r="N28" s="27" t="str">
        <f t="shared" si="3"/>
        <v>Y</v>
      </c>
    </row>
    <row r="29" spans="1:14" s="27" customFormat="1" ht="24.75" customHeight="1">
      <c r="A29" s="34" t="s">
        <v>47</v>
      </c>
      <c r="B29" s="37"/>
      <c r="C29" s="31">
        <f>SUM(D29+E29)</f>
        <v>70306</v>
      </c>
      <c r="D29" s="44">
        <v>0</v>
      </c>
      <c r="E29" s="31">
        <v>70306</v>
      </c>
      <c r="F29" s="31">
        <v>32326</v>
      </c>
      <c r="G29" s="31">
        <v>37980</v>
      </c>
      <c r="H29" s="52">
        <v>0</v>
      </c>
      <c r="I29" s="47">
        <v>54391</v>
      </c>
      <c r="J29" s="30" t="s">
        <v>50</v>
      </c>
      <c r="K29" s="23"/>
      <c r="L29" s="23"/>
      <c r="M29" s="23"/>
      <c r="N29" s="27" t="str">
        <f t="shared" si="3"/>
        <v>Y</v>
      </c>
    </row>
    <row r="30" spans="1:14" s="27" customFormat="1" ht="24.75" customHeight="1">
      <c r="A30" s="34" t="s">
        <v>48</v>
      </c>
      <c r="B30" s="37"/>
      <c r="C30" s="31">
        <f t="shared" si="2"/>
        <v>173191</v>
      </c>
      <c r="D30" s="31">
        <v>123860</v>
      </c>
      <c r="E30" s="31">
        <v>49331</v>
      </c>
      <c r="F30" s="31">
        <v>86560</v>
      </c>
      <c r="G30" s="31">
        <v>86631</v>
      </c>
      <c r="H30" s="52">
        <v>4409245</v>
      </c>
      <c r="I30" s="47">
        <v>172611</v>
      </c>
      <c r="J30" s="73" t="s">
        <v>53</v>
      </c>
      <c r="K30" s="74"/>
      <c r="L30" s="74"/>
      <c r="M30" s="74"/>
      <c r="N30" s="27" t="str">
        <f t="shared" si="1"/>
        <v>Y</v>
      </c>
    </row>
    <row r="31" spans="1:12" ht="24.75" customHeight="1">
      <c r="A31" s="3" t="s">
        <v>66</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70</v>
      </c>
    </row>
    <row r="33" spans="1:12" ht="24.75" customHeight="1">
      <c r="A33" s="3" t="s">
        <v>68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17</v>
      </c>
      <c r="B35" s="1"/>
      <c r="C35" s="1"/>
      <c r="D35" s="2" t="s">
        <v>3</v>
      </c>
      <c r="E35" s="1"/>
      <c r="F35" s="2"/>
      <c r="G35" s="1" t="s">
        <v>4</v>
      </c>
      <c r="J35" s="9" t="s">
        <v>5</v>
      </c>
      <c r="L35" s="1"/>
    </row>
    <row r="36" spans="1:12" s="6" customFormat="1" ht="15.75">
      <c r="A36" s="1"/>
      <c r="B36" s="1"/>
      <c r="C36" s="1"/>
      <c r="D36" s="2"/>
      <c r="E36" s="1"/>
      <c r="F36" s="2"/>
      <c r="G36" s="1"/>
      <c r="J36" s="1"/>
      <c r="K36" s="9"/>
      <c r="L36" s="1"/>
    </row>
    <row r="37" spans="2:12" s="6" customFormat="1" ht="15.75">
      <c r="B37" s="1"/>
      <c r="C37" s="1"/>
      <c r="D37" s="2" t="s">
        <v>3</v>
      </c>
      <c r="E37" s="1"/>
      <c r="G37" s="1" t="s">
        <v>6</v>
      </c>
      <c r="H37" s="1"/>
      <c r="J37" s="1"/>
      <c r="K37" s="1"/>
      <c r="L37" s="1"/>
    </row>
    <row r="38" spans="1:12" ht="19.5">
      <c r="A38" s="1"/>
      <c r="B38" s="1"/>
      <c r="C38" s="1"/>
      <c r="E38" s="10"/>
      <c r="G38" s="10"/>
      <c r="H38" s="48"/>
      <c r="I38" s="1"/>
      <c r="J38" s="1"/>
      <c r="K38" s="1"/>
      <c r="L38" s="1"/>
    </row>
  </sheetData>
  <sheetProtection/>
  <mergeCells count="22">
    <mergeCell ref="A25:B25"/>
    <mergeCell ref="A26:B26"/>
    <mergeCell ref="A21:B21"/>
    <mergeCell ref="A22:B22"/>
    <mergeCell ref="J21:M21"/>
    <mergeCell ref="J22:M22"/>
    <mergeCell ref="J25:M25"/>
    <mergeCell ref="J26:M26"/>
    <mergeCell ref="J30:M30"/>
    <mergeCell ref="D2:J2"/>
    <mergeCell ref="A3:L3"/>
    <mergeCell ref="J8:L8"/>
    <mergeCell ref="I6:I7"/>
    <mergeCell ref="E5:I5"/>
    <mergeCell ref="C6:G6"/>
    <mergeCell ref="A6:B7"/>
    <mergeCell ref="A27:B27"/>
    <mergeCell ref="J13:M13"/>
    <mergeCell ref="H6:H7"/>
    <mergeCell ref="J6:L7"/>
    <mergeCell ref="A13:B13"/>
    <mergeCell ref="A8:B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9" scale="86" r:id="rId1"/>
  <headerFooter alignWithMargins="0">
    <oddFooter>&amp;C&amp;"Arial Unicode MS,標準"&amp;14&amp;P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selection activeCell="I24" sqref="I24"/>
    </sheetView>
  </sheetViews>
  <sheetFormatPr defaultColWidth="9.00390625" defaultRowHeight="16.5"/>
  <cols>
    <col min="1" max="1" width="10.625" style="0" customWidth="1"/>
    <col min="3" max="3" width="16.50390625" style="0" customWidth="1"/>
    <col min="4" max="7" width="14.625" style="0" customWidth="1"/>
    <col min="8" max="8" width="18.625" style="53" customWidth="1"/>
    <col min="9" max="9" width="15.125" style="0" customWidth="1"/>
    <col min="10" max="10" width="11.625" style="0" customWidth="1"/>
    <col min="11" max="11" width="13.375" style="0" customWidth="1"/>
    <col min="12" max="12" width="23.25390625" style="0" customWidth="1"/>
  </cols>
  <sheetData>
    <row r="1" spans="1:12" s="6" customFormat="1" ht="15.75">
      <c r="A1" s="5" t="s">
        <v>0</v>
      </c>
      <c r="B1" s="1"/>
      <c r="C1" s="1"/>
      <c r="D1" s="1"/>
      <c r="E1" s="1"/>
      <c r="F1" s="1"/>
      <c r="G1" s="1"/>
      <c r="H1" s="48"/>
      <c r="I1" s="1"/>
      <c r="J1" s="1"/>
      <c r="K1" s="4" t="s">
        <v>1</v>
      </c>
      <c r="L1" s="4" t="s">
        <v>7</v>
      </c>
    </row>
    <row r="2" spans="1:12" s="6" customFormat="1" ht="15.75">
      <c r="A2" s="5" t="s">
        <v>8</v>
      </c>
      <c r="B2" s="7" t="s">
        <v>9</v>
      </c>
      <c r="C2" s="7"/>
      <c r="D2" s="75" t="s">
        <v>64</v>
      </c>
      <c r="E2" s="75"/>
      <c r="F2" s="75"/>
      <c r="G2" s="75"/>
      <c r="H2" s="75"/>
      <c r="I2" s="75"/>
      <c r="J2" s="76"/>
      <c r="K2" s="4" t="s">
        <v>2</v>
      </c>
      <c r="L2" s="13" t="s">
        <v>10</v>
      </c>
    </row>
    <row r="3" spans="1:12" ht="24" customHeight="1">
      <c r="A3" s="77" t="s">
        <v>25</v>
      </c>
      <c r="B3" s="78"/>
      <c r="C3" s="78"/>
      <c r="D3" s="78"/>
      <c r="E3" s="78"/>
      <c r="F3" s="78"/>
      <c r="G3" s="78"/>
      <c r="H3" s="78"/>
      <c r="I3" s="78"/>
      <c r="J3" s="78"/>
      <c r="K3" s="78"/>
      <c r="L3" s="78"/>
    </row>
    <row r="4" spans="1:11" ht="15.75">
      <c r="A4" s="1"/>
      <c r="B4" s="1"/>
      <c r="C4" s="1"/>
      <c r="D4" s="1"/>
      <c r="E4" s="1"/>
      <c r="F4" s="1"/>
      <c r="G4" s="1"/>
      <c r="H4" s="48"/>
      <c r="I4" s="1"/>
      <c r="J4" s="1"/>
      <c r="K4" s="1"/>
    </row>
    <row r="5" spans="2:12" ht="19.5">
      <c r="B5" s="8"/>
      <c r="C5" s="8"/>
      <c r="D5" s="8"/>
      <c r="E5" s="80" t="s">
        <v>71</v>
      </c>
      <c r="F5" s="80"/>
      <c r="G5" s="80"/>
      <c r="H5" s="80"/>
      <c r="I5" s="80"/>
      <c r="J5" s="8"/>
      <c r="K5" s="8"/>
      <c r="L5" s="9" t="s">
        <v>11</v>
      </c>
    </row>
    <row r="6" spans="1:12" s="6" customFormat="1" ht="24.75" customHeight="1">
      <c r="A6" s="82" t="s">
        <v>12</v>
      </c>
      <c r="B6" s="83"/>
      <c r="C6" s="81" t="s">
        <v>13</v>
      </c>
      <c r="D6" s="81"/>
      <c r="E6" s="81"/>
      <c r="F6" s="81"/>
      <c r="G6" s="81"/>
      <c r="H6" s="95" t="s">
        <v>14</v>
      </c>
      <c r="I6" s="67" t="s">
        <v>19</v>
      </c>
      <c r="J6" s="89" t="s">
        <v>15</v>
      </c>
      <c r="K6" s="82"/>
      <c r="L6" s="82"/>
    </row>
    <row r="7" spans="1:12" s="15" customFormat="1" ht="48">
      <c r="A7" s="80"/>
      <c r="B7" s="84"/>
      <c r="C7" s="14" t="s">
        <v>21</v>
      </c>
      <c r="D7" s="14" t="s">
        <v>22</v>
      </c>
      <c r="E7" s="14" t="s">
        <v>23</v>
      </c>
      <c r="F7" s="16" t="s">
        <v>26</v>
      </c>
      <c r="G7" s="16" t="s">
        <v>20</v>
      </c>
      <c r="H7" s="96"/>
      <c r="I7" s="67"/>
      <c r="J7" s="90"/>
      <c r="K7" s="80"/>
      <c r="L7" s="80"/>
    </row>
    <row r="8" spans="1:14" ht="24.75" customHeight="1">
      <c r="A8" s="93" t="s">
        <v>16</v>
      </c>
      <c r="B8" s="94"/>
      <c r="C8" s="17">
        <f aca="true" t="shared" si="0" ref="C8:H8">SUM(C9:C30)</f>
        <v>2229264</v>
      </c>
      <c r="D8" s="18">
        <f t="shared" si="0"/>
        <v>364798</v>
      </c>
      <c r="E8" s="18">
        <f t="shared" si="0"/>
        <v>1864466</v>
      </c>
      <c r="F8" s="18">
        <f t="shared" si="0"/>
        <v>1284684</v>
      </c>
      <c r="G8" s="18">
        <f>SUM(G9:G30)</f>
        <v>944580</v>
      </c>
      <c r="H8" s="49">
        <f t="shared" si="0"/>
        <v>19497288</v>
      </c>
      <c r="I8" s="21">
        <v>2071876</v>
      </c>
      <c r="J8" s="79"/>
      <c r="K8" s="75"/>
      <c r="L8" s="75"/>
      <c r="N8" t="str">
        <f>IF(F8+G8=E8+D8,"Y","N")</f>
        <v>Y</v>
      </c>
    </row>
    <row r="9" spans="1:14" s="22" customFormat="1" ht="24.75" customHeight="1">
      <c r="A9" s="23" t="s">
        <v>28</v>
      </c>
      <c r="B9" s="24"/>
      <c r="C9" s="21">
        <f>SUM(D9+E9)</f>
        <v>3836</v>
      </c>
      <c r="D9" s="42">
        <v>3196</v>
      </c>
      <c r="E9" s="42">
        <v>640</v>
      </c>
      <c r="F9" s="42">
        <v>2456</v>
      </c>
      <c r="G9" s="42">
        <v>1380</v>
      </c>
      <c r="H9" s="50">
        <v>294786</v>
      </c>
      <c r="I9" s="21">
        <v>10152</v>
      </c>
      <c r="J9" s="26" t="s">
        <v>49</v>
      </c>
      <c r="K9" s="26"/>
      <c r="L9" s="26"/>
      <c r="M9" s="26"/>
      <c r="N9" s="22" t="str">
        <f aca="true" t="shared" si="1" ref="N9:N30">IF(F9+G9=E9+D9,"Y","N")</f>
        <v>Y</v>
      </c>
    </row>
    <row r="10" spans="1:14" s="27" customFormat="1" ht="24.75" customHeight="1">
      <c r="A10" s="23" t="s">
        <v>29</v>
      </c>
      <c r="B10" s="24"/>
      <c r="C10" s="21">
        <v>65416</v>
      </c>
      <c r="D10" s="42">
        <v>47246</v>
      </c>
      <c r="E10" s="42">
        <v>18170</v>
      </c>
      <c r="F10" s="42">
        <v>45078</v>
      </c>
      <c r="G10" s="42">
        <v>20338</v>
      </c>
      <c r="H10" s="50">
        <v>1092351</v>
      </c>
      <c r="I10" s="21">
        <v>66353</v>
      </c>
      <c r="J10" s="26" t="s">
        <v>49</v>
      </c>
      <c r="K10" s="26"/>
      <c r="L10" s="26"/>
      <c r="M10" s="26"/>
      <c r="N10" s="27" t="str">
        <f t="shared" si="1"/>
        <v>Y</v>
      </c>
    </row>
    <row r="11" spans="1:14" s="22" customFormat="1" ht="24.75" customHeight="1">
      <c r="A11" s="23" t="s">
        <v>30</v>
      </c>
      <c r="B11" s="24"/>
      <c r="C11" s="21">
        <f>SUM(D11+E11)</f>
        <v>23016</v>
      </c>
      <c r="D11" s="44">
        <v>0</v>
      </c>
      <c r="E11" s="51">
        <v>23016</v>
      </c>
      <c r="F11" s="42">
        <v>15212</v>
      </c>
      <c r="G11" s="42">
        <v>7804</v>
      </c>
      <c r="H11" s="50">
        <v>0</v>
      </c>
      <c r="I11" s="21">
        <v>15861</v>
      </c>
      <c r="J11" s="30" t="s">
        <v>50</v>
      </c>
      <c r="K11" s="26"/>
      <c r="L11" s="26"/>
      <c r="M11" s="26"/>
      <c r="N11" s="22" t="str">
        <f>IF(F11+G11=E11+D11,"Y","N")</f>
        <v>Y</v>
      </c>
    </row>
    <row r="12" spans="1:14" s="22" customFormat="1" ht="24.75" customHeight="1">
      <c r="A12" s="23" t="s">
        <v>31</v>
      </c>
      <c r="B12" s="24"/>
      <c r="C12" s="21">
        <f>SUM(D12+E12)</f>
        <v>11927</v>
      </c>
      <c r="D12" s="44">
        <v>0</v>
      </c>
      <c r="E12" s="29">
        <v>11927</v>
      </c>
      <c r="F12" s="29">
        <v>7113</v>
      </c>
      <c r="G12" s="29">
        <v>4814</v>
      </c>
      <c r="H12" s="50">
        <v>0</v>
      </c>
      <c r="I12" s="21">
        <v>18256</v>
      </c>
      <c r="J12" s="30" t="s">
        <v>51</v>
      </c>
      <c r="K12" s="26"/>
      <c r="L12" s="26"/>
      <c r="M12" s="26"/>
      <c r="N12" s="22" t="str">
        <f t="shared" si="1"/>
        <v>Y</v>
      </c>
    </row>
    <row r="13" spans="1:14" s="27" customFormat="1" ht="24.75" customHeight="1">
      <c r="A13" s="91" t="s">
        <v>32</v>
      </c>
      <c r="B13" s="92"/>
      <c r="C13" s="21">
        <f>D13+E13</f>
        <v>44100</v>
      </c>
      <c r="D13" s="44">
        <v>37153</v>
      </c>
      <c r="E13" s="32">
        <v>6947</v>
      </c>
      <c r="F13" s="29">
        <v>21425</v>
      </c>
      <c r="G13" s="29">
        <v>22675</v>
      </c>
      <c r="H13" s="52">
        <v>697035</v>
      </c>
      <c r="I13" s="21">
        <v>10347</v>
      </c>
      <c r="J13" s="85" t="s">
        <v>53</v>
      </c>
      <c r="K13" s="86"/>
      <c r="L13" s="86"/>
      <c r="M13" s="86"/>
      <c r="N13" s="27" t="str">
        <f t="shared" si="1"/>
        <v>Y</v>
      </c>
    </row>
    <row r="14" spans="1:14" s="27" customFormat="1" ht="24.75" customHeight="1">
      <c r="A14" s="34" t="s">
        <v>33</v>
      </c>
      <c r="B14" s="35"/>
      <c r="C14" s="21">
        <f>SUM(D14+E14)</f>
        <v>24424</v>
      </c>
      <c r="D14" s="44">
        <v>22358</v>
      </c>
      <c r="E14" s="32">
        <v>2066</v>
      </c>
      <c r="F14" s="29">
        <v>10682</v>
      </c>
      <c r="G14" s="29">
        <v>13742</v>
      </c>
      <c r="H14" s="52">
        <v>2103660</v>
      </c>
      <c r="I14" s="21">
        <v>13272</v>
      </c>
      <c r="J14" s="30" t="s">
        <v>49</v>
      </c>
      <c r="K14" s="26"/>
      <c r="L14" s="26"/>
      <c r="M14" s="26"/>
      <c r="N14" s="27" t="str">
        <f t="shared" si="1"/>
        <v>Y</v>
      </c>
    </row>
    <row r="15" spans="1:14" s="27" customFormat="1" ht="24.75" customHeight="1">
      <c r="A15" s="36" t="s">
        <v>34</v>
      </c>
      <c r="B15" s="35"/>
      <c r="C15" s="21">
        <f>SUM(D15+E15)</f>
        <v>22665</v>
      </c>
      <c r="D15" s="44">
        <v>22062</v>
      </c>
      <c r="E15" s="32">
        <v>603</v>
      </c>
      <c r="F15" s="29">
        <v>4112</v>
      </c>
      <c r="G15" s="29">
        <v>18553</v>
      </c>
      <c r="H15" s="52">
        <v>1006872</v>
      </c>
      <c r="I15" s="21">
        <v>15932</v>
      </c>
      <c r="J15" s="30" t="s">
        <v>49</v>
      </c>
      <c r="K15" s="26"/>
      <c r="L15" s="26"/>
      <c r="M15" s="26"/>
      <c r="N15" s="27" t="str">
        <f t="shared" si="1"/>
        <v>Y</v>
      </c>
    </row>
    <row r="16" spans="1:14" s="27" customFormat="1" ht="24.75" customHeight="1">
      <c r="A16" s="34" t="s">
        <v>35</v>
      </c>
      <c r="B16" s="37"/>
      <c r="C16" s="21">
        <f>SUM(D16+E16)</f>
        <v>79754</v>
      </c>
      <c r="D16" s="44">
        <v>0</v>
      </c>
      <c r="E16" s="32">
        <v>79754</v>
      </c>
      <c r="F16" s="46">
        <v>47852</v>
      </c>
      <c r="G16" s="45">
        <v>31902</v>
      </c>
      <c r="H16" s="52">
        <v>0</v>
      </c>
      <c r="I16" s="32">
        <v>33793</v>
      </c>
      <c r="J16" s="41" t="s">
        <v>52</v>
      </c>
      <c r="K16" s="23"/>
      <c r="L16" s="23"/>
      <c r="M16" s="23"/>
      <c r="N16" s="27" t="str">
        <f t="shared" si="1"/>
        <v>Y</v>
      </c>
    </row>
    <row r="17" spans="1:14" s="27" customFormat="1" ht="24.75" customHeight="1">
      <c r="A17" s="34" t="s">
        <v>36</v>
      </c>
      <c r="B17" s="37"/>
      <c r="C17" s="21">
        <f>D17+E17</f>
        <v>31083</v>
      </c>
      <c r="D17" s="44">
        <v>20856</v>
      </c>
      <c r="E17" s="38">
        <v>10227</v>
      </c>
      <c r="F17" s="38">
        <v>19041</v>
      </c>
      <c r="G17" s="38">
        <v>12042</v>
      </c>
      <c r="H17" s="52">
        <v>933819</v>
      </c>
      <c r="I17" s="21">
        <v>21437</v>
      </c>
      <c r="J17" s="30" t="s">
        <v>49</v>
      </c>
      <c r="K17" s="23"/>
      <c r="L17" s="23"/>
      <c r="M17" s="23"/>
      <c r="N17" s="27" t="str">
        <f t="shared" si="1"/>
        <v>Y</v>
      </c>
    </row>
    <row r="18" spans="1:14" s="27" customFormat="1" ht="24.75" customHeight="1">
      <c r="A18" s="36" t="s">
        <v>37</v>
      </c>
      <c r="B18" s="37"/>
      <c r="C18" s="21">
        <f>SUM(D18+E18)</f>
        <v>9223</v>
      </c>
      <c r="D18" s="28">
        <v>8634</v>
      </c>
      <c r="E18" s="28">
        <v>589</v>
      </c>
      <c r="F18" s="28">
        <v>5784</v>
      </c>
      <c r="G18" s="28">
        <v>3439</v>
      </c>
      <c r="H18" s="52">
        <v>2104750</v>
      </c>
      <c r="I18" s="21">
        <v>8805</v>
      </c>
      <c r="J18" s="30" t="s">
        <v>49</v>
      </c>
      <c r="K18" s="23"/>
      <c r="L18" s="23"/>
      <c r="M18" s="23"/>
      <c r="N18" s="27" t="str">
        <f t="shared" si="1"/>
        <v>Y</v>
      </c>
    </row>
    <row r="19" spans="1:14" s="27" customFormat="1" ht="24.75" customHeight="1">
      <c r="A19" s="34" t="s">
        <v>38</v>
      </c>
      <c r="B19" s="37"/>
      <c r="C19" s="21">
        <f>SUM(D19+E19)</f>
        <v>32019</v>
      </c>
      <c r="D19" s="31">
        <v>22783</v>
      </c>
      <c r="E19" s="31">
        <v>9236</v>
      </c>
      <c r="F19" s="31">
        <v>20819</v>
      </c>
      <c r="G19" s="31">
        <v>11200</v>
      </c>
      <c r="H19" s="52">
        <v>2628650</v>
      </c>
      <c r="I19" s="21">
        <v>28510</v>
      </c>
      <c r="J19" s="30" t="s">
        <v>49</v>
      </c>
      <c r="K19" s="23"/>
      <c r="L19" s="23"/>
      <c r="M19" s="23"/>
      <c r="N19" s="27" t="str">
        <f>IF(F19+G19=E19+D19,"Y","N")</f>
        <v>Y</v>
      </c>
    </row>
    <row r="20" spans="1:14" s="27" customFormat="1" ht="24.75" customHeight="1">
      <c r="A20" s="34" t="s">
        <v>39</v>
      </c>
      <c r="B20" s="37"/>
      <c r="C20" s="21">
        <f>SUM(D20+E20)</f>
        <v>8453</v>
      </c>
      <c r="D20" s="44">
        <v>0</v>
      </c>
      <c r="E20" s="31">
        <v>8453</v>
      </c>
      <c r="F20" s="31">
        <v>5807</v>
      </c>
      <c r="G20" s="31">
        <v>2646</v>
      </c>
      <c r="H20" s="52">
        <v>0</v>
      </c>
      <c r="I20" s="21">
        <v>7713</v>
      </c>
      <c r="J20" s="30" t="s">
        <v>49</v>
      </c>
      <c r="K20" s="23"/>
      <c r="L20" s="23"/>
      <c r="M20" s="23"/>
      <c r="N20" s="27" t="str">
        <f t="shared" si="1"/>
        <v>Y</v>
      </c>
    </row>
    <row r="21" spans="1:14" s="27" customFormat="1" ht="24.75" customHeight="1">
      <c r="A21" s="71" t="s">
        <v>40</v>
      </c>
      <c r="B21" s="72"/>
      <c r="C21" s="21">
        <f>SUM(D21+E21)</f>
        <v>9257</v>
      </c>
      <c r="D21" s="31">
        <v>7177</v>
      </c>
      <c r="E21" s="31">
        <v>2080</v>
      </c>
      <c r="F21" s="31">
        <v>7621</v>
      </c>
      <c r="G21" s="31">
        <v>1636</v>
      </c>
      <c r="H21" s="52">
        <v>2461000</v>
      </c>
      <c r="I21" s="21">
        <v>8831</v>
      </c>
      <c r="J21" s="73" t="s">
        <v>53</v>
      </c>
      <c r="K21" s="74"/>
      <c r="L21" s="74"/>
      <c r="M21" s="74"/>
      <c r="N21" s="27" t="str">
        <f t="shared" si="1"/>
        <v>Y</v>
      </c>
    </row>
    <row r="22" spans="1:14" s="27" customFormat="1" ht="24.75" customHeight="1">
      <c r="A22" s="71" t="s">
        <v>41</v>
      </c>
      <c r="B22" s="72"/>
      <c r="C22" s="31">
        <f>F22+G22</f>
        <v>980000</v>
      </c>
      <c r="D22" s="44">
        <v>0</v>
      </c>
      <c r="E22" s="31">
        <v>980000</v>
      </c>
      <c r="F22" s="31">
        <v>588000</v>
      </c>
      <c r="G22" s="31">
        <v>392000</v>
      </c>
      <c r="H22" s="52">
        <v>0</v>
      </c>
      <c r="I22" s="21">
        <v>955000</v>
      </c>
      <c r="J22" s="73" t="s">
        <v>54</v>
      </c>
      <c r="K22" s="74"/>
      <c r="L22" s="74"/>
      <c r="M22" s="74"/>
      <c r="N22" s="27" t="str">
        <f t="shared" si="1"/>
        <v>Y</v>
      </c>
    </row>
    <row r="23" spans="1:14" s="27" customFormat="1" ht="24.75" customHeight="1">
      <c r="A23" s="34" t="s">
        <v>42</v>
      </c>
      <c r="B23" s="37"/>
      <c r="C23" s="31">
        <f>F23+G23</f>
        <v>489251</v>
      </c>
      <c r="D23" s="44">
        <v>0</v>
      </c>
      <c r="E23" s="31">
        <v>489251</v>
      </c>
      <c r="F23" s="31">
        <v>293551</v>
      </c>
      <c r="G23" s="31">
        <v>195700</v>
      </c>
      <c r="H23" s="52">
        <v>0</v>
      </c>
      <c r="I23" s="21">
        <v>515002</v>
      </c>
      <c r="J23" s="30" t="s">
        <v>55</v>
      </c>
      <c r="K23" s="23"/>
      <c r="L23" s="23"/>
      <c r="M23" s="23"/>
      <c r="N23" s="27" t="str">
        <f aca="true" t="shared" si="2" ref="N23:N29">IF(F23+G23=E23+D23,"Y","N")</f>
        <v>Y</v>
      </c>
    </row>
    <row r="24" spans="1:14" s="27" customFormat="1" ht="24.75" customHeight="1">
      <c r="A24" s="34" t="s">
        <v>43</v>
      </c>
      <c r="B24" s="37"/>
      <c r="C24" s="31">
        <f>D24+E24</f>
        <v>23933</v>
      </c>
      <c r="D24" s="44">
        <v>0</v>
      </c>
      <c r="E24" s="31">
        <v>23933</v>
      </c>
      <c r="F24" s="31">
        <v>8389</v>
      </c>
      <c r="G24" s="31">
        <v>15544</v>
      </c>
      <c r="H24" s="52">
        <v>0</v>
      </c>
      <c r="I24" s="21">
        <v>25800</v>
      </c>
      <c r="J24" s="30" t="s">
        <v>50</v>
      </c>
      <c r="K24" s="23"/>
      <c r="L24" s="23"/>
      <c r="M24" s="23"/>
      <c r="N24" s="27" t="str">
        <f t="shared" si="2"/>
        <v>Y</v>
      </c>
    </row>
    <row r="25" spans="1:14" s="27" customFormat="1" ht="24.75" customHeight="1">
      <c r="A25" s="71" t="s">
        <v>57</v>
      </c>
      <c r="B25" s="72"/>
      <c r="C25" s="31">
        <f aca="true" t="shared" si="3" ref="C25:C30">SUM(D25+E25)</f>
        <v>82503</v>
      </c>
      <c r="D25" s="31">
        <v>60525</v>
      </c>
      <c r="E25" s="31">
        <v>21978</v>
      </c>
      <c r="F25" s="31">
        <v>38147</v>
      </c>
      <c r="G25" s="31">
        <v>44356</v>
      </c>
      <c r="H25" s="52">
        <v>2075850</v>
      </c>
      <c r="I25" s="21">
        <v>74018</v>
      </c>
      <c r="J25" s="73" t="s">
        <v>53</v>
      </c>
      <c r="K25" s="74"/>
      <c r="L25" s="74"/>
      <c r="M25" s="74"/>
      <c r="N25" s="27" t="str">
        <f t="shared" si="2"/>
        <v>Y</v>
      </c>
    </row>
    <row r="26" spans="1:14" s="27" customFormat="1" ht="24.75" customHeight="1">
      <c r="A26" s="71" t="s">
        <v>44</v>
      </c>
      <c r="B26" s="72"/>
      <c r="C26" s="31">
        <f t="shared" si="3"/>
        <v>19141</v>
      </c>
      <c r="D26" s="31">
        <v>12845</v>
      </c>
      <c r="E26" s="31">
        <v>6296</v>
      </c>
      <c r="F26" s="31">
        <v>9493</v>
      </c>
      <c r="G26" s="31">
        <v>9648</v>
      </c>
      <c r="H26" s="52">
        <v>308455</v>
      </c>
      <c r="I26" s="21">
        <v>14043</v>
      </c>
      <c r="J26" s="73" t="s">
        <v>56</v>
      </c>
      <c r="K26" s="74"/>
      <c r="L26" s="74"/>
      <c r="M26" s="74"/>
      <c r="N26" s="27" t="str">
        <f t="shared" si="2"/>
        <v>Y</v>
      </c>
    </row>
    <row r="27" spans="1:14" s="27" customFormat="1" ht="24.75" customHeight="1">
      <c r="A27" s="71" t="s">
        <v>45</v>
      </c>
      <c r="B27" s="72"/>
      <c r="C27" s="31">
        <f t="shared" si="3"/>
        <v>57752</v>
      </c>
      <c r="D27" s="44">
        <v>0</v>
      </c>
      <c r="E27" s="31">
        <v>57752</v>
      </c>
      <c r="F27" s="31">
        <v>26703</v>
      </c>
      <c r="G27" s="31">
        <v>31049</v>
      </c>
      <c r="H27" s="52">
        <v>0</v>
      </c>
      <c r="I27" s="21">
        <v>50477</v>
      </c>
      <c r="J27" s="30" t="s">
        <v>50</v>
      </c>
      <c r="K27" s="23"/>
      <c r="L27" s="23"/>
      <c r="M27" s="23"/>
      <c r="N27" s="27" t="str">
        <f t="shared" si="2"/>
        <v>Y</v>
      </c>
    </row>
    <row r="28" spans="1:14" s="27" customFormat="1" ht="24.75" customHeight="1">
      <c r="A28" s="34" t="s">
        <v>46</v>
      </c>
      <c r="B28" s="37"/>
      <c r="C28" s="31">
        <f t="shared" si="3"/>
        <v>5958</v>
      </c>
      <c r="D28" s="44">
        <v>0</v>
      </c>
      <c r="E28" s="31">
        <v>5958</v>
      </c>
      <c r="F28" s="31">
        <v>2831</v>
      </c>
      <c r="G28" s="31">
        <v>3127</v>
      </c>
      <c r="H28" s="52">
        <v>0</v>
      </c>
      <c r="I28" s="21">
        <v>4259</v>
      </c>
      <c r="J28" s="30" t="s">
        <v>50</v>
      </c>
      <c r="K28" s="23"/>
      <c r="L28" s="23"/>
      <c r="M28" s="23"/>
      <c r="N28" s="27" t="str">
        <f t="shared" si="2"/>
        <v>Y</v>
      </c>
    </row>
    <row r="29" spans="1:14" s="27" customFormat="1" ht="24.75" customHeight="1">
      <c r="A29" s="34" t="s">
        <v>47</v>
      </c>
      <c r="B29" s="37"/>
      <c r="C29" s="31">
        <f t="shared" si="3"/>
        <v>66002</v>
      </c>
      <c r="D29" s="44">
        <v>0</v>
      </c>
      <c r="E29" s="31">
        <v>66002</v>
      </c>
      <c r="F29" s="31">
        <v>30517</v>
      </c>
      <c r="G29" s="31">
        <v>35485</v>
      </c>
      <c r="H29" s="52">
        <v>0</v>
      </c>
      <c r="I29" s="21">
        <v>43076</v>
      </c>
      <c r="J29" s="30" t="s">
        <v>50</v>
      </c>
      <c r="K29" s="23"/>
      <c r="L29" s="23"/>
      <c r="M29" s="23"/>
      <c r="N29" s="27" t="str">
        <f t="shared" si="2"/>
        <v>Y</v>
      </c>
    </row>
    <row r="30" spans="1:14" s="27" customFormat="1" ht="24.75" customHeight="1">
      <c r="A30" s="34" t="s">
        <v>48</v>
      </c>
      <c r="B30" s="37"/>
      <c r="C30" s="31">
        <f t="shared" si="3"/>
        <v>139551</v>
      </c>
      <c r="D30" s="31">
        <v>99963</v>
      </c>
      <c r="E30" s="31">
        <v>39588</v>
      </c>
      <c r="F30" s="31">
        <v>74051</v>
      </c>
      <c r="G30" s="31">
        <v>65500</v>
      </c>
      <c r="H30" s="52">
        <v>3790060</v>
      </c>
      <c r="I30" s="21">
        <v>130939</v>
      </c>
      <c r="J30" s="73" t="s">
        <v>53</v>
      </c>
      <c r="K30" s="74"/>
      <c r="L30" s="74"/>
      <c r="M30" s="74"/>
      <c r="N30" s="27" t="str">
        <f t="shared" si="1"/>
        <v>Y</v>
      </c>
    </row>
    <row r="31" spans="1:12" ht="24.75" customHeight="1">
      <c r="A31" s="3" t="s">
        <v>66</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72</v>
      </c>
    </row>
    <row r="33" spans="1:12" ht="24.75" customHeight="1">
      <c r="A33" s="3" t="s">
        <v>68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17</v>
      </c>
      <c r="B35" s="1"/>
      <c r="C35" s="1"/>
      <c r="D35" s="2" t="s">
        <v>3</v>
      </c>
      <c r="E35" s="1"/>
      <c r="F35" s="2"/>
      <c r="G35" s="1" t="s">
        <v>4</v>
      </c>
      <c r="J35" s="9" t="s">
        <v>5</v>
      </c>
      <c r="L35" s="1"/>
    </row>
    <row r="36" spans="1:12" s="6" customFormat="1" ht="15.75">
      <c r="A36" s="1"/>
      <c r="B36" s="1"/>
      <c r="C36" s="1"/>
      <c r="D36" s="2"/>
      <c r="E36" s="1"/>
      <c r="F36" s="2"/>
      <c r="G36" s="1"/>
      <c r="J36" s="1"/>
      <c r="K36" s="9"/>
      <c r="L36" s="1"/>
    </row>
    <row r="37" spans="2:12" s="6" customFormat="1" ht="15.75">
      <c r="B37" s="1"/>
      <c r="C37" s="1"/>
      <c r="D37" s="2" t="s">
        <v>3</v>
      </c>
      <c r="E37" s="1"/>
      <c r="G37" s="1" t="s">
        <v>6</v>
      </c>
      <c r="H37" s="1"/>
      <c r="J37" s="1"/>
      <c r="K37" s="1"/>
      <c r="L37" s="1"/>
    </row>
    <row r="38" spans="1:12" ht="19.5">
      <c r="A38" s="1"/>
      <c r="B38" s="1"/>
      <c r="C38" s="1"/>
      <c r="E38" s="10"/>
      <c r="G38" s="10"/>
      <c r="H38" s="48"/>
      <c r="I38" s="1"/>
      <c r="J38" s="1"/>
      <c r="K38" s="1"/>
      <c r="L38" s="1"/>
    </row>
  </sheetData>
  <sheetProtection/>
  <mergeCells count="22">
    <mergeCell ref="H6:H7"/>
    <mergeCell ref="J6:L7"/>
    <mergeCell ref="A13:B13"/>
    <mergeCell ref="A8:B8"/>
    <mergeCell ref="J30:M30"/>
    <mergeCell ref="D2:J2"/>
    <mergeCell ref="A3:L3"/>
    <mergeCell ref="J8:L8"/>
    <mergeCell ref="I6:I7"/>
    <mergeCell ref="E5:I5"/>
    <mergeCell ref="C6:G6"/>
    <mergeCell ref="A6:B7"/>
    <mergeCell ref="A27:B27"/>
    <mergeCell ref="J13:M13"/>
    <mergeCell ref="J21:M21"/>
    <mergeCell ref="J22:M22"/>
    <mergeCell ref="J25:M25"/>
    <mergeCell ref="J26:M26"/>
    <mergeCell ref="A25:B25"/>
    <mergeCell ref="A26:B26"/>
    <mergeCell ref="A21:B21"/>
    <mergeCell ref="A22:B2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9" scale="86" r:id="rId1"/>
  <headerFooter alignWithMargins="0">
    <oddFooter>&amp;C&amp;"Arial Unicode MS,標準"&amp;14&amp;P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selection activeCell="I24" sqref="I24"/>
    </sheetView>
  </sheetViews>
  <sheetFormatPr defaultColWidth="9.00390625" defaultRowHeight="16.5"/>
  <cols>
    <col min="1" max="1" width="10.625" style="0" customWidth="1"/>
    <col min="3" max="3" width="16.50390625" style="0" customWidth="1"/>
    <col min="4" max="7" width="14.625" style="0" customWidth="1"/>
    <col min="8" max="8" width="18.625" style="53" customWidth="1"/>
    <col min="9" max="9" width="15.125" style="0" customWidth="1"/>
    <col min="10" max="10" width="11.625" style="0" customWidth="1"/>
    <col min="11" max="11" width="13.375" style="0" customWidth="1"/>
    <col min="12" max="12" width="23.25390625" style="0" customWidth="1"/>
  </cols>
  <sheetData>
    <row r="1" spans="1:12" s="6" customFormat="1" ht="15.75">
      <c r="A1" s="5" t="s">
        <v>0</v>
      </c>
      <c r="B1" s="1"/>
      <c r="C1" s="1"/>
      <c r="D1" s="1"/>
      <c r="E1" s="1"/>
      <c r="F1" s="1"/>
      <c r="G1" s="1"/>
      <c r="H1" s="48"/>
      <c r="I1" s="1"/>
      <c r="J1" s="1"/>
      <c r="K1" s="4" t="s">
        <v>1</v>
      </c>
      <c r="L1" s="4" t="s">
        <v>7</v>
      </c>
    </row>
    <row r="2" spans="1:12" s="6" customFormat="1" ht="15.75">
      <c r="A2" s="5" t="s">
        <v>8</v>
      </c>
      <c r="B2" s="7" t="s">
        <v>9</v>
      </c>
      <c r="C2" s="7"/>
      <c r="D2" s="75" t="s">
        <v>64</v>
      </c>
      <c r="E2" s="75"/>
      <c r="F2" s="75"/>
      <c r="G2" s="75"/>
      <c r="H2" s="75"/>
      <c r="I2" s="75"/>
      <c r="J2" s="76"/>
      <c r="K2" s="4" t="s">
        <v>2</v>
      </c>
      <c r="L2" s="13" t="s">
        <v>10</v>
      </c>
    </row>
    <row r="3" spans="1:12" ht="24" customHeight="1">
      <c r="A3" s="77" t="s">
        <v>25</v>
      </c>
      <c r="B3" s="78"/>
      <c r="C3" s="78"/>
      <c r="D3" s="78"/>
      <c r="E3" s="78"/>
      <c r="F3" s="78"/>
      <c r="G3" s="78"/>
      <c r="H3" s="78"/>
      <c r="I3" s="78"/>
      <c r="J3" s="78"/>
      <c r="K3" s="78"/>
      <c r="L3" s="78"/>
    </row>
    <row r="4" spans="1:11" ht="15.75">
      <c r="A4" s="1"/>
      <c r="B4" s="1"/>
      <c r="C4" s="1"/>
      <c r="D4" s="1"/>
      <c r="E4" s="1"/>
      <c r="F4" s="1"/>
      <c r="G4" s="1"/>
      <c r="H4" s="48"/>
      <c r="I4" s="1"/>
      <c r="J4" s="1"/>
      <c r="K4" s="1"/>
    </row>
    <row r="5" spans="2:12" ht="19.5">
      <c r="B5" s="8"/>
      <c r="C5" s="8"/>
      <c r="D5" s="8"/>
      <c r="E5" s="80" t="s">
        <v>73</v>
      </c>
      <c r="F5" s="80"/>
      <c r="G5" s="80"/>
      <c r="H5" s="80"/>
      <c r="I5" s="80"/>
      <c r="J5" s="8"/>
      <c r="K5" s="8"/>
      <c r="L5" s="9" t="s">
        <v>11</v>
      </c>
    </row>
    <row r="6" spans="1:12" s="6" customFormat="1" ht="24.75" customHeight="1">
      <c r="A6" s="82" t="s">
        <v>12</v>
      </c>
      <c r="B6" s="83"/>
      <c r="C6" s="81" t="s">
        <v>13</v>
      </c>
      <c r="D6" s="81"/>
      <c r="E6" s="81"/>
      <c r="F6" s="81"/>
      <c r="G6" s="81"/>
      <c r="H6" s="95" t="s">
        <v>14</v>
      </c>
      <c r="I6" s="67" t="s">
        <v>19</v>
      </c>
      <c r="J6" s="89" t="s">
        <v>15</v>
      </c>
      <c r="K6" s="82"/>
      <c r="L6" s="82"/>
    </row>
    <row r="7" spans="1:12" s="15" customFormat="1" ht="48">
      <c r="A7" s="80"/>
      <c r="B7" s="84"/>
      <c r="C7" s="14" t="s">
        <v>21</v>
      </c>
      <c r="D7" s="14" t="s">
        <v>22</v>
      </c>
      <c r="E7" s="14" t="s">
        <v>23</v>
      </c>
      <c r="F7" s="16" t="s">
        <v>26</v>
      </c>
      <c r="G7" s="16" t="s">
        <v>20</v>
      </c>
      <c r="H7" s="96"/>
      <c r="I7" s="67"/>
      <c r="J7" s="90"/>
      <c r="K7" s="80"/>
      <c r="L7" s="80"/>
    </row>
    <row r="8" spans="1:14" ht="24.75" customHeight="1">
      <c r="A8" s="93" t="s">
        <v>16</v>
      </c>
      <c r="B8" s="94"/>
      <c r="C8" s="55">
        <f>SUM(D8:E8)</f>
        <v>1941814</v>
      </c>
      <c r="D8" s="55">
        <f>SUM(D9:D30)</f>
        <v>329574</v>
      </c>
      <c r="E8" s="18">
        <f>SUM(E9:E30)</f>
        <v>1612240</v>
      </c>
      <c r="F8" s="18">
        <f>SUM(F9:F30)</f>
        <v>1130067</v>
      </c>
      <c r="G8" s="18">
        <f>SUM(G9:G30)</f>
        <v>811747</v>
      </c>
      <c r="H8" s="49">
        <f>SUM(H9:H30)</f>
        <v>18682636</v>
      </c>
      <c r="I8" s="17">
        <v>1708310</v>
      </c>
      <c r="J8" s="79"/>
      <c r="K8" s="75"/>
      <c r="L8" s="75"/>
      <c r="N8" t="str">
        <f>IF(F8+G8=E8+D8,"Y","N")</f>
        <v>Y</v>
      </c>
    </row>
    <row r="9" spans="1:14" s="22" customFormat="1" ht="24.75" customHeight="1">
      <c r="A9" s="23" t="s">
        <v>28</v>
      </c>
      <c r="B9" s="24"/>
      <c r="C9" s="55">
        <f aca="true" t="shared" si="0" ref="C9:C30">SUM(D9:E9)</f>
        <v>7194</v>
      </c>
      <c r="D9" s="42">
        <v>5878</v>
      </c>
      <c r="E9" s="42">
        <v>1316</v>
      </c>
      <c r="F9" s="42">
        <v>4782</v>
      </c>
      <c r="G9" s="42">
        <v>2412</v>
      </c>
      <c r="H9" s="50">
        <v>545460</v>
      </c>
      <c r="I9" s="21">
        <v>11354</v>
      </c>
      <c r="J9" s="26" t="s">
        <v>49</v>
      </c>
      <c r="K9" s="26"/>
      <c r="L9" s="26"/>
      <c r="M9" s="26"/>
      <c r="N9" s="22" t="str">
        <f aca="true" t="shared" si="1" ref="N9:N30">IF(F9+G9=E9+D9,"Y","N")</f>
        <v>Y</v>
      </c>
    </row>
    <row r="10" spans="1:14" s="27" customFormat="1" ht="24.75" customHeight="1">
      <c r="A10" s="23" t="s">
        <v>29</v>
      </c>
      <c r="B10" s="24"/>
      <c r="C10" s="55">
        <f t="shared" si="0"/>
        <v>66104</v>
      </c>
      <c r="D10" s="42">
        <v>50511</v>
      </c>
      <c r="E10" s="42">
        <v>15593</v>
      </c>
      <c r="F10" s="42">
        <v>39952</v>
      </c>
      <c r="G10" s="42">
        <v>26152</v>
      </c>
      <c r="H10" s="50">
        <v>1217125</v>
      </c>
      <c r="I10" s="21">
        <v>75181</v>
      </c>
      <c r="J10" s="26" t="s">
        <v>49</v>
      </c>
      <c r="K10" s="26"/>
      <c r="L10" s="26"/>
      <c r="M10" s="26"/>
      <c r="N10" s="27" t="str">
        <f t="shared" si="1"/>
        <v>Y</v>
      </c>
    </row>
    <row r="11" spans="1:14" s="22" customFormat="1" ht="24.75" customHeight="1">
      <c r="A11" s="23" t="s">
        <v>30</v>
      </c>
      <c r="B11" s="24"/>
      <c r="C11" s="55">
        <f t="shared" si="0"/>
        <v>22893</v>
      </c>
      <c r="D11" s="44">
        <v>0</v>
      </c>
      <c r="E11" s="51">
        <v>22893</v>
      </c>
      <c r="F11" s="42">
        <v>16003</v>
      </c>
      <c r="G11" s="42">
        <v>6890</v>
      </c>
      <c r="H11" s="50">
        <v>0</v>
      </c>
      <c r="I11" s="21">
        <v>14699</v>
      </c>
      <c r="J11" s="30" t="s">
        <v>50</v>
      </c>
      <c r="K11" s="26"/>
      <c r="L11" s="26"/>
      <c r="M11" s="26"/>
      <c r="N11" s="22" t="str">
        <f>IF(F11+G11=E11+D11,"Y","N")</f>
        <v>Y</v>
      </c>
    </row>
    <row r="12" spans="1:14" s="22" customFormat="1" ht="24.75" customHeight="1">
      <c r="A12" s="23" t="s">
        <v>31</v>
      </c>
      <c r="B12" s="24"/>
      <c r="C12" s="55">
        <f t="shared" si="0"/>
        <v>10572</v>
      </c>
      <c r="D12" s="44">
        <v>0</v>
      </c>
      <c r="E12" s="29">
        <v>10572</v>
      </c>
      <c r="F12" s="29">
        <v>4744</v>
      </c>
      <c r="G12" s="29">
        <v>5828</v>
      </c>
      <c r="H12" s="50">
        <v>0</v>
      </c>
      <c r="I12" s="21">
        <v>17924</v>
      </c>
      <c r="J12" s="30" t="s">
        <v>51</v>
      </c>
      <c r="K12" s="26"/>
      <c r="L12" s="26"/>
      <c r="M12" s="26"/>
      <c r="N12" s="22" t="str">
        <f t="shared" si="1"/>
        <v>Y</v>
      </c>
    </row>
    <row r="13" spans="1:14" s="27" customFormat="1" ht="24.75" customHeight="1">
      <c r="A13" s="91" t="s">
        <v>32</v>
      </c>
      <c r="B13" s="92"/>
      <c r="C13" s="55">
        <f t="shared" si="0"/>
        <v>28359</v>
      </c>
      <c r="D13" s="44">
        <v>8754</v>
      </c>
      <c r="E13" s="32">
        <v>19605</v>
      </c>
      <c r="F13" s="29">
        <v>4866</v>
      </c>
      <c r="G13" s="29">
        <v>23493</v>
      </c>
      <c r="H13" s="52">
        <v>506360</v>
      </c>
      <c r="I13" s="21">
        <v>8700</v>
      </c>
      <c r="J13" s="85" t="s">
        <v>53</v>
      </c>
      <c r="K13" s="86"/>
      <c r="L13" s="86"/>
      <c r="M13" s="86"/>
      <c r="N13" s="27" t="str">
        <f t="shared" si="1"/>
        <v>Y</v>
      </c>
    </row>
    <row r="14" spans="1:14" s="27" customFormat="1" ht="24.75" customHeight="1">
      <c r="A14" s="34" t="s">
        <v>33</v>
      </c>
      <c r="B14" s="35"/>
      <c r="C14" s="55">
        <f t="shared" si="0"/>
        <v>23032</v>
      </c>
      <c r="D14" s="44">
        <v>21832</v>
      </c>
      <c r="E14" s="32">
        <v>1200</v>
      </c>
      <c r="F14" s="29">
        <v>16210</v>
      </c>
      <c r="G14" s="29">
        <v>6822</v>
      </c>
      <c r="H14" s="52">
        <v>586500</v>
      </c>
      <c r="I14" s="21">
        <v>15707</v>
      </c>
      <c r="J14" s="30" t="s">
        <v>49</v>
      </c>
      <c r="K14" s="26"/>
      <c r="L14" s="26"/>
      <c r="M14" s="26"/>
      <c r="N14" s="27" t="str">
        <f t="shared" si="1"/>
        <v>Y</v>
      </c>
    </row>
    <row r="15" spans="1:14" s="27" customFormat="1" ht="24.75" customHeight="1">
      <c r="A15" s="36" t="s">
        <v>34</v>
      </c>
      <c r="B15" s="35"/>
      <c r="C15" s="55">
        <f t="shared" si="0"/>
        <v>20760</v>
      </c>
      <c r="D15" s="44">
        <v>19797</v>
      </c>
      <c r="E15" s="32">
        <v>963</v>
      </c>
      <c r="F15" s="29">
        <v>9674</v>
      </c>
      <c r="G15" s="29">
        <v>11086</v>
      </c>
      <c r="H15" s="52">
        <v>987520</v>
      </c>
      <c r="I15" s="21">
        <v>15337</v>
      </c>
      <c r="J15" s="30" t="s">
        <v>49</v>
      </c>
      <c r="K15" s="26"/>
      <c r="L15" s="26"/>
      <c r="M15" s="26"/>
      <c r="N15" s="27" t="str">
        <f t="shared" si="1"/>
        <v>Y</v>
      </c>
    </row>
    <row r="16" spans="1:14" s="27" customFormat="1" ht="24.75" customHeight="1">
      <c r="A16" s="34" t="s">
        <v>35</v>
      </c>
      <c r="B16" s="37"/>
      <c r="C16" s="55">
        <f t="shared" si="0"/>
        <v>53909</v>
      </c>
      <c r="D16" s="44">
        <v>0</v>
      </c>
      <c r="E16" s="32">
        <v>53909</v>
      </c>
      <c r="F16" s="46">
        <v>32345</v>
      </c>
      <c r="G16" s="45">
        <v>21564</v>
      </c>
      <c r="H16" s="52">
        <v>0</v>
      </c>
      <c r="I16" s="21">
        <v>27108</v>
      </c>
      <c r="J16" s="41" t="s">
        <v>52</v>
      </c>
      <c r="K16" s="23"/>
      <c r="L16" s="23"/>
      <c r="M16" s="23"/>
      <c r="N16" s="27" t="str">
        <f t="shared" si="1"/>
        <v>Y</v>
      </c>
    </row>
    <row r="17" spans="1:14" s="27" customFormat="1" ht="24.75" customHeight="1">
      <c r="A17" s="34" t="s">
        <v>36</v>
      </c>
      <c r="B17" s="37"/>
      <c r="C17" s="55">
        <f t="shared" si="0"/>
        <v>26541</v>
      </c>
      <c r="D17" s="44">
        <v>14454</v>
      </c>
      <c r="E17" s="38">
        <v>12087</v>
      </c>
      <c r="F17" s="38">
        <v>16977</v>
      </c>
      <c r="G17" s="38">
        <v>9564</v>
      </c>
      <c r="H17" s="52">
        <v>818286</v>
      </c>
      <c r="I17" s="21">
        <v>37671</v>
      </c>
      <c r="J17" s="30" t="s">
        <v>49</v>
      </c>
      <c r="K17" s="23"/>
      <c r="L17" s="23"/>
      <c r="M17" s="23"/>
      <c r="N17" s="27" t="str">
        <f t="shared" si="1"/>
        <v>Y</v>
      </c>
    </row>
    <row r="18" spans="1:14" s="27" customFormat="1" ht="24.75" customHeight="1">
      <c r="A18" s="36" t="s">
        <v>37</v>
      </c>
      <c r="B18" s="37"/>
      <c r="C18" s="55">
        <f t="shared" si="0"/>
        <v>7706</v>
      </c>
      <c r="D18" s="28">
        <v>7191</v>
      </c>
      <c r="E18" s="28">
        <v>515</v>
      </c>
      <c r="F18" s="28">
        <v>3494</v>
      </c>
      <c r="G18" s="28">
        <v>4212</v>
      </c>
      <c r="H18" s="52">
        <v>1700110</v>
      </c>
      <c r="I18" s="21">
        <v>8751</v>
      </c>
      <c r="J18" s="30" t="s">
        <v>49</v>
      </c>
      <c r="K18" s="23"/>
      <c r="L18" s="23"/>
      <c r="M18" s="23"/>
      <c r="N18" s="27" t="str">
        <f t="shared" si="1"/>
        <v>Y</v>
      </c>
    </row>
    <row r="19" spans="1:14" s="27" customFormat="1" ht="24.75" customHeight="1">
      <c r="A19" s="34" t="s">
        <v>38</v>
      </c>
      <c r="B19" s="37"/>
      <c r="C19" s="55">
        <f t="shared" si="0"/>
        <v>35070</v>
      </c>
      <c r="D19" s="28">
        <v>18289</v>
      </c>
      <c r="E19" s="31">
        <v>16781</v>
      </c>
      <c r="F19" s="31">
        <v>31226</v>
      </c>
      <c r="G19" s="31">
        <v>3844</v>
      </c>
      <c r="H19" s="52">
        <v>2274600</v>
      </c>
      <c r="I19" s="21">
        <v>33532</v>
      </c>
      <c r="J19" s="30" t="s">
        <v>49</v>
      </c>
      <c r="K19" s="23"/>
      <c r="L19" s="23"/>
      <c r="M19" s="23"/>
      <c r="N19" s="27" t="str">
        <f>IF(F19+G19=E19+D19,"Y","N")</f>
        <v>Y</v>
      </c>
    </row>
    <row r="20" spans="1:14" s="27" customFormat="1" ht="24.75" customHeight="1">
      <c r="A20" s="34" t="s">
        <v>39</v>
      </c>
      <c r="B20" s="37"/>
      <c r="C20" s="55">
        <f t="shared" si="0"/>
        <v>9040</v>
      </c>
      <c r="D20" s="44">
        <v>0</v>
      </c>
      <c r="E20" s="31">
        <v>9040</v>
      </c>
      <c r="F20" s="31">
        <v>5868</v>
      </c>
      <c r="G20" s="31">
        <v>3172</v>
      </c>
      <c r="H20" s="52">
        <v>0</v>
      </c>
      <c r="I20" s="21">
        <v>8734</v>
      </c>
      <c r="J20" s="30" t="s">
        <v>49</v>
      </c>
      <c r="K20" s="23"/>
      <c r="L20" s="23"/>
      <c r="M20" s="23"/>
      <c r="N20" s="27" t="str">
        <f t="shared" si="1"/>
        <v>Y</v>
      </c>
    </row>
    <row r="21" spans="1:14" s="27" customFormat="1" ht="24.75" customHeight="1">
      <c r="A21" s="71" t="s">
        <v>40</v>
      </c>
      <c r="B21" s="72"/>
      <c r="C21" s="55">
        <f t="shared" si="0"/>
        <v>12135</v>
      </c>
      <c r="D21" s="28">
        <v>9213</v>
      </c>
      <c r="E21" s="31">
        <v>2922</v>
      </c>
      <c r="F21" s="31">
        <v>8069</v>
      </c>
      <c r="G21" s="31">
        <v>4066</v>
      </c>
      <c r="H21" s="52">
        <v>3782350</v>
      </c>
      <c r="I21" s="21">
        <v>8118</v>
      </c>
      <c r="J21" s="73" t="s">
        <v>53</v>
      </c>
      <c r="K21" s="74"/>
      <c r="L21" s="74"/>
      <c r="M21" s="74"/>
      <c r="N21" s="27" t="str">
        <f t="shared" si="1"/>
        <v>Y</v>
      </c>
    </row>
    <row r="22" spans="1:14" s="27" customFormat="1" ht="24.75" customHeight="1">
      <c r="A22" s="71" t="s">
        <v>41</v>
      </c>
      <c r="B22" s="72"/>
      <c r="C22" s="55">
        <f t="shared" si="0"/>
        <v>700500</v>
      </c>
      <c r="D22" s="44">
        <v>0</v>
      </c>
      <c r="E22" s="31">
        <v>700500</v>
      </c>
      <c r="F22" s="31">
        <v>420300</v>
      </c>
      <c r="G22" s="31">
        <v>280200</v>
      </c>
      <c r="H22" s="52">
        <v>0</v>
      </c>
      <c r="I22" s="31">
        <v>695500</v>
      </c>
      <c r="J22" s="73" t="s">
        <v>54</v>
      </c>
      <c r="K22" s="74"/>
      <c r="L22" s="74"/>
      <c r="M22" s="74"/>
      <c r="N22" s="27" t="str">
        <f t="shared" si="1"/>
        <v>Y</v>
      </c>
    </row>
    <row r="23" spans="1:14" s="27" customFormat="1" ht="24.75" customHeight="1">
      <c r="A23" s="34" t="s">
        <v>42</v>
      </c>
      <c r="B23" s="37"/>
      <c r="C23" s="55">
        <f t="shared" si="0"/>
        <v>539504</v>
      </c>
      <c r="D23" s="44">
        <v>0</v>
      </c>
      <c r="E23" s="31">
        <v>539504</v>
      </c>
      <c r="F23" s="31">
        <v>331576</v>
      </c>
      <c r="G23" s="31">
        <v>207928</v>
      </c>
      <c r="H23" s="52">
        <v>0</v>
      </c>
      <c r="I23" s="31">
        <v>386252</v>
      </c>
      <c r="J23" s="30" t="s">
        <v>55</v>
      </c>
      <c r="K23" s="23"/>
      <c r="L23" s="23"/>
      <c r="M23" s="23"/>
      <c r="N23" s="27" t="str">
        <f aca="true" t="shared" si="2" ref="N23:N29">IF(F23+G23=E23+D23,"Y","N")</f>
        <v>Y</v>
      </c>
    </row>
    <row r="24" spans="1:14" s="27" customFormat="1" ht="24.75" customHeight="1">
      <c r="A24" s="34" t="s">
        <v>43</v>
      </c>
      <c r="B24" s="37"/>
      <c r="C24" s="55">
        <f t="shared" si="0"/>
        <v>20065</v>
      </c>
      <c r="D24" s="44">
        <v>0</v>
      </c>
      <c r="E24" s="31">
        <v>20065</v>
      </c>
      <c r="F24" s="31">
        <v>7714</v>
      </c>
      <c r="G24" s="31">
        <v>12351</v>
      </c>
      <c r="H24" s="52">
        <v>0</v>
      </c>
      <c r="I24" s="31">
        <v>17337</v>
      </c>
      <c r="J24" s="30" t="s">
        <v>50</v>
      </c>
      <c r="K24" s="23"/>
      <c r="L24" s="23"/>
      <c r="M24" s="23"/>
      <c r="N24" s="27" t="str">
        <f t="shared" si="2"/>
        <v>Y</v>
      </c>
    </row>
    <row r="25" spans="1:14" s="27" customFormat="1" ht="24.75" customHeight="1">
      <c r="A25" s="71" t="s">
        <v>57</v>
      </c>
      <c r="B25" s="72"/>
      <c r="C25" s="55">
        <f t="shared" si="0"/>
        <v>78610</v>
      </c>
      <c r="D25" s="28">
        <v>58489</v>
      </c>
      <c r="E25" s="31">
        <v>20121</v>
      </c>
      <c r="F25" s="31">
        <v>36418</v>
      </c>
      <c r="G25" s="31">
        <v>42192</v>
      </c>
      <c r="H25" s="52">
        <v>2061590</v>
      </c>
      <c r="I25" s="31">
        <v>71563</v>
      </c>
      <c r="J25" s="73" t="s">
        <v>53</v>
      </c>
      <c r="K25" s="74"/>
      <c r="L25" s="74"/>
      <c r="M25" s="74"/>
      <c r="N25" s="27" t="str">
        <f t="shared" si="2"/>
        <v>Y</v>
      </c>
    </row>
    <row r="26" spans="1:14" s="27" customFormat="1" ht="24.75" customHeight="1">
      <c r="A26" s="71" t="s">
        <v>44</v>
      </c>
      <c r="B26" s="72"/>
      <c r="C26" s="55">
        <f t="shared" si="0"/>
        <v>16903</v>
      </c>
      <c r="D26" s="28">
        <v>11658</v>
      </c>
      <c r="E26" s="31">
        <v>5245</v>
      </c>
      <c r="F26" s="31">
        <v>8975</v>
      </c>
      <c r="G26" s="31">
        <v>7928</v>
      </c>
      <c r="H26" s="52">
        <v>286855</v>
      </c>
      <c r="I26" s="31">
        <v>16778</v>
      </c>
      <c r="J26" s="73" t="s">
        <v>56</v>
      </c>
      <c r="K26" s="74"/>
      <c r="L26" s="74"/>
      <c r="M26" s="74"/>
      <c r="N26" s="27" t="str">
        <f t="shared" si="2"/>
        <v>Y</v>
      </c>
    </row>
    <row r="27" spans="1:14" s="27" customFormat="1" ht="24.75" customHeight="1">
      <c r="A27" s="71" t="s">
        <v>45</v>
      </c>
      <c r="B27" s="72"/>
      <c r="C27" s="55">
        <f t="shared" si="0"/>
        <v>55027</v>
      </c>
      <c r="D27" s="44">
        <v>0</v>
      </c>
      <c r="E27" s="31">
        <v>55027</v>
      </c>
      <c r="F27" s="31">
        <v>25493</v>
      </c>
      <c r="G27" s="31">
        <v>29534</v>
      </c>
      <c r="H27" s="52">
        <v>0</v>
      </c>
      <c r="I27" s="31">
        <v>49831</v>
      </c>
      <c r="J27" s="30" t="s">
        <v>50</v>
      </c>
      <c r="K27" s="23"/>
      <c r="L27" s="23"/>
      <c r="M27" s="23"/>
      <c r="N27" s="27" t="str">
        <f t="shared" si="2"/>
        <v>Y</v>
      </c>
    </row>
    <row r="28" spans="1:14" s="27" customFormat="1" ht="24.75" customHeight="1">
      <c r="A28" s="34" t="s">
        <v>46</v>
      </c>
      <c r="B28" s="37"/>
      <c r="C28" s="55">
        <f t="shared" si="0"/>
        <v>6297</v>
      </c>
      <c r="D28" s="44">
        <v>0</v>
      </c>
      <c r="E28" s="31">
        <v>6297</v>
      </c>
      <c r="F28" s="31">
        <v>3177</v>
      </c>
      <c r="G28" s="31">
        <v>3120</v>
      </c>
      <c r="H28" s="52">
        <v>0</v>
      </c>
      <c r="I28" s="31">
        <v>5962</v>
      </c>
      <c r="J28" s="30" t="s">
        <v>50</v>
      </c>
      <c r="K28" s="23"/>
      <c r="L28" s="23"/>
      <c r="M28" s="23"/>
      <c r="N28" s="27" t="str">
        <f t="shared" si="2"/>
        <v>Y</v>
      </c>
    </row>
    <row r="29" spans="1:14" s="27" customFormat="1" ht="24.75" customHeight="1">
      <c r="A29" s="34" t="s">
        <v>47</v>
      </c>
      <c r="B29" s="37"/>
      <c r="C29" s="55">
        <f t="shared" si="0"/>
        <v>62888</v>
      </c>
      <c r="D29" s="44">
        <v>0</v>
      </c>
      <c r="E29" s="31">
        <v>62888</v>
      </c>
      <c r="F29" s="31">
        <v>29134</v>
      </c>
      <c r="G29" s="31">
        <v>33754</v>
      </c>
      <c r="H29" s="52">
        <v>0</v>
      </c>
      <c r="I29" s="31">
        <v>42675</v>
      </c>
      <c r="J29" s="30" t="s">
        <v>50</v>
      </c>
      <c r="K29" s="23"/>
      <c r="L29" s="23"/>
      <c r="M29" s="23"/>
      <c r="N29" s="27" t="str">
        <f t="shared" si="2"/>
        <v>Y</v>
      </c>
    </row>
    <row r="30" spans="1:14" s="27" customFormat="1" ht="24.75" customHeight="1">
      <c r="A30" s="34" t="s">
        <v>48</v>
      </c>
      <c r="B30" s="37"/>
      <c r="C30" s="55">
        <f t="shared" si="0"/>
        <v>138705</v>
      </c>
      <c r="D30" s="28">
        <v>103508</v>
      </c>
      <c r="E30" s="31">
        <v>35197</v>
      </c>
      <c r="F30" s="31">
        <v>73070</v>
      </c>
      <c r="G30" s="31">
        <v>65635</v>
      </c>
      <c r="H30" s="52">
        <v>3915880</v>
      </c>
      <c r="I30" s="31">
        <v>139596</v>
      </c>
      <c r="J30" s="73" t="s">
        <v>53</v>
      </c>
      <c r="K30" s="74"/>
      <c r="L30" s="74"/>
      <c r="M30" s="74"/>
      <c r="N30" s="27" t="str">
        <f t="shared" si="1"/>
        <v>Y</v>
      </c>
    </row>
    <row r="31" spans="1:12" ht="24.75" customHeight="1">
      <c r="A31" s="3" t="s">
        <v>66</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74</v>
      </c>
    </row>
    <row r="33" spans="1:12" ht="24.75" customHeight="1">
      <c r="A33" s="3" t="s">
        <v>68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17</v>
      </c>
      <c r="B35" s="1"/>
      <c r="C35" s="1"/>
      <c r="D35" s="2" t="s">
        <v>3</v>
      </c>
      <c r="E35" s="1"/>
      <c r="F35" s="2"/>
      <c r="G35" s="1" t="s">
        <v>4</v>
      </c>
      <c r="J35" s="9" t="s">
        <v>5</v>
      </c>
      <c r="L35" s="1"/>
    </row>
    <row r="36" spans="1:12" s="6" customFormat="1" ht="15.75">
      <c r="A36" s="1"/>
      <c r="B36" s="1"/>
      <c r="C36" s="1"/>
      <c r="D36" s="2"/>
      <c r="E36" s="1"/>
      <c r="F36" s="2"/>
      <c r="G36" s="1"/>
      <c r="J36" s="1"/>
      <c r="K36" s="9"/>
      <c r="L36" s="1"/>
    </row>
    <row r="37" spans="2:12" s="6" customFormat="1" ht="15.75">
      <c r="B37" s="1"/>
      <c r="C37" s="1"/>
      <c r="D37" s="2" t="s">
        <v>3</v>
      </c>
      <c r="E37" s="1"/>
      <c r="G37" s="1" t="s">
        <v>6</v>
      </c>
      <c r="H37" s="1"/>
      <c r="J37" s="1"/>
      <c r="K37" s="1"/>
      <c r="L37" s="1"/>
    </row>
    <row r="38" spans="1:12" ht="19.5">
      <c r="A38" s="1"/>
      <c r="B38" s="1"/>
      <c r="C38" s="1"/>
      <c r="E38" s="10"/>
      <c r="G38" s="10"/>
      <c r="H38" s="48"/>
      <c r="I38" s="1"/>
      <c r="J38" s="1"/>
      <c r="K38" s="1"/>
      <c r="L38" s="1"/>
    </row>
  </sheetData>
  <sheetProtection/>
  <mergeCells count="22">
    <mergeCell ref="H6:H7"/>
    <mergeCell ref="J6:L7"/>
    <mergeCell ref="A13:B13"/>
    <mergeCell ref="A8:B8"/>
    <mergeCell ref="J30:M30"/>
    <mergeCell ref="D2:J2"/>
    <mergeCell ref="A3:L3"/>
    <mergeCell ref="J8:L8"/>
    <mergeCell ref="I6:I7"/>
    <mergeCell ref="E5:I5"/>
    <mergeCell ref="C6:G6"/>
    <mergeCell ref="A6:B7"/>
    <mergeCell ref="A27:B27"/>
    <mergeCell ref="J13:M13"/>
    <mergeCell ref="J21:M21"/>
    <mergeCell ref="J22:M22"/>
    <mergeCell ref="J25:M25"/>
    <mergeCell ref="J26:M26"/>
    <mergeCell ref="A25:B25"/>
    <mergeCell ref="A26:B26"/>
    <mergeCell ref="A21:B21"/>
    <mergeCell ref="A22:B2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9" scale="86" r:id="rId1"/>
  <headerFooter alignWithMargins="0">
    <oddFooter>&amp;C&amp;"Arial Unicode MS,標準"&amp;14&amp;P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selection activeCell="I24" sqref="I24"/>
    </sheetView>
  </sheetViews>
  <sheetFormatPr defaultColWidth="9.00390625" defaultRowHeight="16.5"/>
  <cols>
    <col min="1" max="1" width="10.625" style="0" customWidth="1"/>
    <col min="3" max="3" width="16.50390625" style="0" customWidth="1"/>
    <col min="4" max="7" width="14.625" style="0" customWidth="1"/>
    <col min="8" max="8" width="18.625" style="53" customWidth="1"/>
    <col min="9" max="9" width="15.125" style="0" customWidth="1"/>
    <col min="10" max="10" width="11.625" style="0" customWidth="1"/>
    <col min="11" max="11" width="13.375" style="0" customWidth="1"/>
    <col min="12" max="12" width="23.25390625" style="0" customWidth="1"/>
  </cols>
  <sheetData>
    <row r="1" spans="1:12" s="6" customFormat="1" ht="15.75">
      <c r="A1" s="5" t="s">
        <v>0</v>
      </c>
      <c r="B1" s="1"/>
      <c r="C1" s="1"/>
      <c r="D1" s="1"/>
      <c r="E1" s="1"/>
      <c r="F1" s="1"/>
      <c r="G1" s="1"/>
      <c r="H1" s="48"/>
      <c r="I1" s="1"/>
      <c r="J1" s="1"/>
      <c r="K1" s="4" t="s">
        <v>1</v>
      </c>
      <c r="L1" s="4" t="s">
        <v>7</v>
      </c>
    </row>
    <row r="2" spans="1:12" s="6" customFormat="1" ht="15.75">
      <c r="A2" s="5" t="s">
        <v>8</v>
      </c>
      <c r="B2" s="7" t="s">
        <v>9</v>
      </c>
      <c r="C2" s="7"/>
      <c r="D2" s="75" t="s">
        <v>64</v>
      </c>
      <c r="E2" s="75"/>
      <c r="F2" s="75"/>
      <c r="G2" s="75"/>
      <c r="H2" s="75"/>
      <c r="I2" s="75"/>
      <c r="J2" s="76"/>
      <c r="K2" s="4" t="s">
        <v>2</v>
      </c>
      <c r="L2" s="13" t="s">
        <v>10</v>
      </c>
    </row>
    <row r="3" spans="1:12" ht="24" customHeight="1">
      <c r="A3" s="77" t="s">
        <v>25</v>
      </c>
      <c r="B3" s="78"/>
      <c r="C3" s="78"/>
      <c r="D3" s="78"/>
      <c r="E3" s="78"/>
      <c r="F3" s="78"/>
      <c r="G3" s="78"/>
      <c r="H3" s="78"/>
      <c r="I3" s="78"/>
      <c r="J3" s="78"/>
      <c r="K3" s="78"/>
      <c r="L3" s="78"/>
    </row>
    <row r="4" spans="1:11" ht="15.75">
      <c r="A4" s="1"/>
      <c r="B4" s="1"/>
      <c r="C4" s="1"/>
      <c r="D4" s="1"/>
      <c r="E4" s="1"/>
      <c r="F4" s="1"/>
      <c r="G4" s="1"/>
      <c r="H4" s="48"/>
      <c r="I4" s="1"/>
      <c r="J4" s="1"/>
      <c r="K4" s="1"/>
    </row>
    <row r="5" spans="2:12" ht="19.5">
      <c r="B5" s="8"/>
      <c r="C5" s="8"/>
      <c r="D5" s="8"/>
      <c r="E5" s="80" t="s">
        <v>75</v>
      </c>
      <c r="F5" s="80"/>
      <c r="G5" s="80"/>
      <c r="H5" s="80"/>
      <c r="I5" s="80"/>
      <c r="J5" s="8"/>
      <c r="K5" s="8"/>
      <c r="L5" s="9" t="s">
        <v>11</v>
      </c>
    </row>
    <row r="6" spans="1:12" s="6" customFormat="1" ht="24.75" customHeight="1">
      <c r="A6" s="82" t="s">
        <v>12</v>
      </c>
      <c r="B6" s="83"/>
      <c r="C6" s="81" t="s">
        <v>13</v>
      </c>
      <c r="D6" s="81"/>
      <c r="E6" s="81"/>
      <c r="F6" s="81"/>
      <c r="G6" s="81"/>
      <c r="H6" s="95" t="s">
        <v>14</v>
      </c>
      <c r="I6" s="67" t="s">
        <v>19</v>
      </c>
      <c r="J6" s="89" t="s">
        <v>15</v>
      </c>
      <c r="K6" s="82"/>
      <c r="L6" s="82"/>
    </row>
    <row r="7" spans="1:12" s="15" customFormat="1" ht="48">
      <c r="A7" s="80"/>
      <c r="B7" s="84"/>
      <c r="C7" s="14" t="s">
        <v>21</v>
      </c>
      <c r="D7" s="14" t="s">
        <v>22</v>
      </c>
      <c r="E7" s="14" t="s">
        <v>23</v>
      </c>
      <c r="F7" s="16" t="s">
        <v>26</v>
      </c>
      <c r="G7" s="16" t="s">
        <v>20</v>
      </c>
      <c r="H7" s="96"/>
      <c r="I7" s="67"/>
      <c r="J7" s="90"/>
      <c r="K7" s="80"/>
      <c r="L7" s="80"/>
    </row>
    <row r="8" spans="1:14" ht="24.75" customHeight="1">
      <c r="A8" s="93" t="s">
        <v>16</v>
      </c>
      <c r="B8" s="94"/>
      <c r="C8" s="55">
        <f>SUM(D8:E8)</f>
        <v>2114812</v>
      </c>
      <c r="D8" s="55">
        <f>SUM(D9:D30)</f>
        <v>375973</v>
      </c>
      <c r="E8" s="18">
        <f>SUM(E9:E30)</f>
        <v>1738839</v>
      </c>
      <c r="F8" s="18">
        <f>SUM(F9:F30)</f>
        <v>1154705</v>
      </c>
      <c r="G8" s="18">
        <f>SUM(G9:G30)</f>
        <v>960107</v>
      </c>
      <c r="H8" s="49">
        <f>SUM(H9:H30)</f>
        <v>25506910</v>
      </c>
      <c r="I8" s="17">
        <v>1963810</v>
      </c>
      <c r="J8" s="79"/>
      <c r="K8" s="75"/>
      <c r="L8" s="75"/>
      <c r="N8" t="str">
        <f>IF(F8+G8=E8+D8,"Y","N")</f>
        <v>Y</v>
      </c>
    </row>
    <row r="9" spans="1:14" s="22" customFormat="1" ht="24.75" customHeight="1">
      <c r="A9" s="23" t="s">
        <v>28</v>
      </c>
      <c r="B9" s="24"/>
      <c r="C9" s="55">
        <f aca="true" t="shared" si="0" ref="C9:C30">SUM(D9:E9)</f>
        <v>11700</v>
      </c>
      <c r="D9" s="42">
        <v>10762</v>
      </c>
      <c r="E9" s="42">
        <v>938</v>
      </c>
      <c r="F9" s="42">
        <v>6072</v>
      </c>
      <c r="G9" s="42">
        <v>5628</v>
      </c>
      <c r="H9" s="50">
        <v>965490</v>
      </c>
      <c r="I9" s="21">
        <v>9294</v>
      </c>
      <c r="J9" s="26" t="s">
        <v>49</v>
      </c>
      <c r="K9" s="26"/>
      <c r="L9" s="26"/>
      <c r="M9" s="26"/>
      <c r="N9" s="22" t="str">
        <f aca="true" t="shared" si="1" ref="N9:N30">IF(F9+G9=E9+D9,"Y","N")</f>
        <v>Y</v>
      </c>
    </row>
    <row r="10" spans="1:14" s="27" customFormat="1" ht="24.75" customHeight="1">
      <c r="A10" s="23" t="s">
        <v>29</v>
      </c>
      <c r="B10" s="24"/>
      <c r="C10" s="55">
        <f t="shared" si="0"/>
        <v>53698</v>
      </c>
      <c r="D10" s="42">
        <v>40772</v>
      </c>
      <c r="E10" s="42">
        <v>12926</v>
      </c>
      <c r="F10" s="42">
        <v>27442</v>
      </c>
      <c r="G10" s="42">
        <v>26256</v>
      </c>
      <c r="H10" s="50">
        <v>1007000</v>
      </c>
      <c r="I10" s="21">
        <v>55029</v>
      </c>
      <c r="J10" s="26" t="s">
        <v>49</v>
      </c>
      <c r="K10" s="26"/>
      <c r="L10" s="26"/>
      <c r="M10" s="26"/>
      <c r="N10" s="27" t="str">
        <f t="shared" si="1"/>
        <v>Y</v>
      </c>
    </row>
    <row r="11" spans="1:14" s="22" customFormat="1" ht="24.75" customHeight="1">
      <c r="A11" s="23" t="s">
        <v>30</v>
      </c>
      <c r="B11" s="24"/>
      <c r="C11" s="55">
        <f t="shared" si="0"/>
        <v>26824</v>
      </c>
      <c r="D11" s="44">
        <v>0</v>
      </c>
      <c r="E11" s="51">
        <v>26824</v>
      </c>
      <c r="F11" s="42">
        <v>16424</v>
      </c>
      <c r="G11" s="42">
        <v>10400</v>
      </c>
      <c r="H11" s="50">
        <v>0</v>
      </c>
      <c r="I11" s="21">
        <v>13531</v>
      </c>
      <c r="J11" s="30" t="s">
        <v>50</v>
      </c>
      <c r="K11" s="26"/>
      <c r="L11" s="26"/>
      <c r="M11" s="26"/>
      <c r="N11" s="22" t="str">
        <f>IF(F11+G11=E11+D11,"Y","N")</f>
        <v>Y</v>
      </c>
    </row>
    <row r="12" spans="1:14" s="22" customFormat="1" ht="24.75" customHeight="1">
      <c r="A12" s="23" t="s">
        <v>31</v>
      </c>
      <c r="B12" s="24"/>
      <c r="C12" s="55">
        <f t="shared" si="0"/>
        <v>8845</v>
      </c>
      <c r="D12" s="44">
        <v>0</v>
      </c>
      <c r="E12" s="29">
        <v>8845</v>
      </c>
      <c r="F12" s="29">
        <v>4557</v>
      </c>
      <c r="G12" s="29">
        <v>4288</v>
      </c>
      <c r="H12" s="50">
        <v>0</v>
      </c>
      <c r="I12" s="21">
        <v>15435</v>
      </c>
      <c r="J12" s="30" t="s">
        <v>51</v>
      </c>
      <c r="K12" s="26"/>
      <c r="L12" s="26"/>
      <c r="M12" s="26"/>
      <c r="N12" s="22" t="str">
        <f t="shared" si="1"/>
        <v>Y</v>
      </c>
    </row>
    <row r="13" spans="1:14" s="27" customFormat="1" ht="24.75" customHeight="1">
      <c r="A13" s="91" t="s">
        <v>32</v>
      </c>
      <c r="B13" s="92"/>
      <c r="C13" s="55">
        <f t="shared" si="0"/>
        <v>29195</v>
      </c>
      <c r="D13" s="44">
        <v>9001</v>
      </c>
      <c r="E13" s="32">
        <v>20194</v>
      </c>
      <c r="F13" s="29">
        <v>11070</v>
      </c>
      <c r="G13" s="29">
        <v>18125</v>
      </c>
      <c r="H13" s="52">
        <v>485379</v>
      </c>
      <c r="I13" s="21">
        <v>12289</v>
      </c>
      <c r="J13" s="85" t="s">
        <v>53</v>
      </c>
      <c r="K13" s="86"/>
      <c r="L13" s="86"/>
      <c r="M13" s="86"/>
      <c r="N13" s="27" t="str">
        <f t="shared" si="1"/>
        <v>Y</v>
      </c>
    </row>
    <row r="14" spans="1:14" s="27" customFormat="1" ht="24.75" customHeight="1">
      <c r="A14" s="34" t="s">
        <v>33</v>
      </c>
      <c r="B14" s="35"/>
      <c r="C14" s="55">
        <f t="shared" si="0"/>
        <v>23086</v>
      </c>
      <c r="D14" s="44">
        <v>21746</v>
      </c>
      <c r="E14" s="32">
        <v>1340</v>
      </c>
      <c r="F14" s="29">
        <v>12088</v>
      </c>
      <c r="G14" s="29">
        <v>10998</v>
      </c>
      <c r="H14" s="52">
        <v>2641470</v>
      </c>
      <c r="I14" s="21">
        <v>17599</v>
      </c>
      <c r="J14" s="30" t="s">
        <v>49</v>
      </c>
      <c r="K14" s="26"/>
      <c r="L14" s="26"/>
      <c r="M14" s="26"/>
      <c r="N14" s="27" t="str">
        <f t="shared" si="1"/>
        <v>Y</v>
      </c>
    </row>
    <row r="15" spans="1:14" s="27" customFormat="1" ht="24.75" customHeight="1">
      <c r="A15" s="36" t="s">
        <v>34</v>
      </c>
      <c r="B15" s="35"/>
      <c r="C15" s="55">
        <f t="shared" si="0"/>
        <v>22236</v>
      </c>
      <c r="D15" s="44">
        <v>21383</v>
      </c>
      <c r="E15" s="32">
        <v>853</v>
      </c>
      <c r="F15" s="29">
        <v>8738</v>
      </c>
      <c r="G15" s="29">
        <v>13498</v>
      </c>
      <c r="H15" s="52">
        <v>1013109</v>
      </c>
      <c r="I15" s="21">
        <v>18354</v>
      </c>
      <c r="J15" s="30" t="s">
        <v>49</v>
      </c>
      <c r="K15" s="26"/>
      <c r="L15" s="26"/>
      <c r="M15" s="26"/>
      <c r="N15" s="27" t="str">
        <f t="shared" si="1"/>
        <v>Y</v>
      </c>
    </row>
    <row r="16" spans="1:14" s="27" customFormat="1" ht="24.75" customHeight="1">
      <c r="A16" s="34" t="s">
        <v>35</v>
      </c>
      <c r="B16" s="37"/>
      <c r="C16" s="55">
        <f t="shared" si="0"/>
        <v>53149</v>
      </c>
      <c r="D16" s="44">
        <v>0</v>
      </c>
      <c r="E16" s="32">
        <v>53149</v>
      </c>
      <c r="F16" s="46">
        <v>31889</v>
      </c>
      <c r="G16" s="45">
        <v>21260</v>
      </c>
      <c r="H16" s="52">
        <v>0</v>
      </c>
      <c r="I16" s="21">
        <v>5156</v>
      </c>
      <c r="J16" s="41" t="s">
        <v>52</v>
      </c>
      <c r="K16" s="23"/>
      <c r="L16" s="23"/>
      <c r="M16" s="23"/>
      <c r="N16" s="27" t="str">
        <f t="shared" si="1"/>
        <v>Y</v>
      </c>
    </row>
    <row r="17" spans="1:14" s="27" customFormat="1" ht="24.75" customHeight="1">
      <c r="A17" s="34" t="s">
        <v>36</v>
      </c>
      <c r="B17" s="37"/>
      <c r="C17" s="55">
        <f t="shared" si="0"/>
        <v>24956</v>
      </c>
      <c r="D17" s="44">
        <v>10737</v>
      </c>
      <c r="E17" s="38">
        <v>14219</v>
      </c>
      <c r="F17" s="38">
        <v>12069</v>
      </c>
      <c r="G17" s="38">
        <v>12887</v>
      </c>
      <c r="H17" s="52">
        <v>592117</v>
      </c>
      <c r="I17" s="21">
        <v>25625</v>
      </c>
      <c r="J17" s="30" t="s">
        <v>49</v>
      </c>
      <c r="K17" s="23"/>
      <c r="L17" s="23"/>
      <c r="M17" s="23"/>
      <c r="N17" s="27" t="str">
        <f t="shared" si="1"/>
        <v>Y</v>
      </c>
    </row>
    <row r="18" spans="1:14" s="27" customFormat="1" ht="24.75" customHeight="1">
      <c r="A18" s="36" t="s">
        <v>37</v>
      </c>
      <c r="B18" s="37"/>
      <c r="C18" s="55">
        <f t="shared" si="0"/>
        <v>8392</v>
      </c>
      <c r="D18" s="28">
        <v>7917</v>
      </c>
      <c r="E18" s="28">
        <v>475</v>
      </c>
      <c r="F18" s="28">
        <v>4011</v>
      </c>
      <c r="G18" s="28">
        <v>4381</v>
      </c>
      <c r="H18" s="52">
        <v>1691200</v>
      </c>
      <c r="I18" s="21">
        <v>9003</v>
      </c>
      <c r="J18" s="30" t="s">
        <v>49</v>
      </c>
      <c r="K18" s="23"/>
      <c r="L18" s="23"/>
      <c r="M18" s="23"/>
      <c r="N18" s="27" t="str">
        <f t="shared" si="1"/>
        <v>Y</v>
      </c>
    </row>
    <row r="19" spans="1:14" s="27" customFormat="1" ht="24.75" customHeight="1">
      <c r="A19" s="34" t="s">
        <v>38</v>
      </c>
      <c r="B19" s="37"/>
      <c r="C19" s="55">
        <f t="shared" si="0"/>
        <v>46505</v>
      </c>
      <c r="D19" s="28">
        <v>25154</v>
      </c>
      <c r="E19" s="31">
        <v>21351</v>
      </c>
      <c r="F19" s="31">
        <v>37284</v>
      </c>
      <c r="G19" s="31">
        <v>9221</v>
      </c>
      <c r="H19" s="52">
        <v>3237240</v>
      </c>
      <c r="I19" s="21">
        <v>45758</v>
      </c>
      <c r="J19" s="30" t="s">
        <v>49</v>
      </c>
      <c r="K19" s="23"/>
      <c r="L19" s="23"/>
      <c r="M19" s="23"/>
      <c r="N19" s="27" t="str">
        <f>IF(F19+G19=E19+D19,"Y","N")</f>
        <v>Y</v>
      </c>
    </row>
    <row r="20" spans="1:14" s="27" customFormat="1" ht="24.75" customHeight="1">
      <c r="A20" s="34" t="s">
        <v>39</v>
      </c>
      <c r="B20" s="37"/>
      <c r="C20" s="55">
        <f t="shared" si="0"/>
        <v>8515</v>
      </c>
      <c r="D20" s="44">
        <v>0</v>
      </c>
      <c r="E20" s="31">
        <v>8515</v>
      </c>
      <c r="F20" s="31">
        <v>5386</v>
      </c>
      <c r="G20" s="31">
        <v>3129</v>
      </c>
      <c r="H20" s="52">
        <v>0</v>
      </c>
      <c r="I20" s="21">
        <v>8196</v>
      </c>
      <c r="J20" s="30" t="s">
        <v>49</v>
      </c>
      <c r="K20" s="23"/>
      <c r="L20" s="23"/>
      <c r="M20" s="23"/>
      <c r="N20" s="27" t="str">
        <f t="shared" si="1"/>
        <v>Y</v>
      </c>
    </row>
    <row r="21" spans="1:14" s="27" customFormat="1" ht="24.75" customHeight="1">
      <c r="A21" s="71" t="s">
        <v>40</v>
      </c>
      <c r="B21" s="72"/>
      <c r="C21" s="55">
        <f t="shared" si="0"/>
        <v>13228</v>
      </c>
      <c r="D21" s="28">
        <v>13055</v>
      </c>
      <c r="E21" s="31">
        <v>173</v>
      </c>
      <c r="F21" s="31">
        <v>5830</v>
      </c>
      <c r="G21" s="31">
        <v>7398</v>
      </c>
      <c r="H21" s="52">
        <v>4278610</v>
      </c>
      <c r="I21" s="21">
        <v>13823</v>
      </c>
      <c r="J21" s="73" t="s">
        <v>53</v>
      </c>
      <c r="K21" s="74"/>
      <c r="L21" s="74"/>
      <c r="M21" s="74"/>
      <c r="N21" s="27" t="str">
        <f t="shared" si="1"/>
        <v>Y</v>
      </c>
    </row>
    <row r="22" spans="1:14" s="27" customFormat="1" ht="24.75" customHeight="1">
      <c r="A22" s="71" t="s">
        <v>41</v>
      </c>
      <c r="B22" s="72"/>
      <c r="C22" s="55">
        <f t="shared" si="0"/>
        <v>898000</v>
      </c>
      <c r="D22" s="44">
        <v>0</v>
      </c>
      <c r="E22" s="31">
        <v>898000</v>
      </c>
      <c r="F22" s="31">
        <v>538800</v>
      </c>
      <c r="G22" s="31">
        <v>359200</v>
      </c>
      <c r="H22" s="52">
        <v>0</v>
      </c>
      <c r="I22" s="31">
        <v>893500</v>
      </c>
      <c r="J22" s="73" t="s">
        <v>54</v>
      </c>
      <c r="K22" s="74"/>
      <c r="L22" s="74"/>
      <c r="M22" s="74"/>
      <c r="N22" s="27" t="str">
        <f t="shared" si="1"/>
        <v>Y</v>
      </c>
    </row>
    <row r="23" spans="1:14" s="27" customFormat="1" ht="24.75" customHeight="1">
      <c r="A23" s="34" t="s">
        <v>42</v>
      </c>
      <c r="B23" s="37"/>
      <c r="C23" s="55">
        <f t="shared" si="0"/>
        <v>431603</v>
      </c>
      <c r="D23" s="44">
        <v>0</v>
      </c>
      <c r="E23" s="31">
        <v>431603</v>
      </c>
      <c r="F23" s="31">
        <v>258962</v>
      </c>
      <c r="G23" s="31">
        <v>172641</v>
      </c>
      <c r="H23" s="52">
        <v>0</v>
      </c>
      <c r="I23" s="31">
        <v>412001</v>
      </c>
      <c r="J23" s="30" t="s">
        <v>55</v>
      </c>
      <c r="K23" s="23"/>
      <c r="L23" s="23"/>
      <c r="M23" s="23"/>
      <c r="N23" s="27" t="str">
        <f aca="true" t="shared" si="2" ref="N23:N29">IF(F23+G23=E23+D23,"Y","N")</f>
        <v>Y</v>
      </c>
    </row>
    <row r="24" spans="1:14" s="27" customFormat="1" ht="24.75" customHeight="1">
      <c r="A24" s="34" t="s">
        <v>43</v>
      </c>
      <c r="B24" s="37"/>
      <c r="C24" s="55">
        <f t="shared" si="0"/>
        <v>21642</v>
      </c>
      <c r="D24" s="44">
        <v>0</v>
      </c>
      <c r="E24" s="31">
        <v>21642</v>
      </c>
      <c r="F24" s="31">
        <v>6038</v>
      </c>
      <c r="G24" s="31">
        <v>15604</v>
      </c>
      <c r="H24" s="52">
        <v>0</v>
      </c>
      <c r="I24" s="31">
        <v>19101</v>
      </c>
      <c r="J24" s="30" t="s">
        <v>50</v>
      </c>
      <c r="K24" s="23"/>
      <c r="L24" s="23"/>
      <c r="M24" s="23"/>
      <c r="N24" s="27" t="str">
        <f t="shared" si="2"/>
        <v>Y</v>
      </c>
    </row>
    <row r="25" spans="1:14" s="27" customFormat="1" ht="24.75" customHeight="1">
      <c r="A25" s="71" t="s">
        <v>57</v>
      </c>
      <c r="B25" s="72"/>
      <c r="C25" s="55">
        <f t="shared" si="0"/>
        <v>91801</v>
      </c>
      <c r="D25" s="28">
        <v>69935</v>
      </c>
      <c r="E25" s="31">
        <v>21866</v>
      </c>
      <c r="F25" s="31">
        <v>33151</v>
      </c>
      <c r="G25" s="31">
        <v>58650</v>
      </c>
      <c r="H25" s="52">
        <v>4405540</v>
      </c>
      <c r="I25" s="31">
        <v>88178</v>
      </c>
      <c r="J25" s="73" t="s">
        <v>53</v>
      </c>
      <c r="K25" s="74"/>
      <c r="L25" s="74"/>
      <c r="M25" s="74"/>
      <c r="N25" s="27" t="str">
        <f t="shared" si="2"/>
        <v>Y</v>
      </c>
    </row>
    <row r="26" spans="1:14" s="27" customFormat="1" ht="24.75" customHeight="1">
      <c r="A26" s="71" t="s">
        <v>44</v>
      </c>
      <c r="B26" s="72"/>
      <c r="C26" s="55">
        <f t="shared" si="0"/>
        <v>25844</v>
      </c>
      <c r="D26" s="28">
        <v>17580</v>
      </c>
      <c r="E26" s="31">
        <v>8264</v>
      </c>
      <c r="F26" s="31">
        <v>10590</v>
      </c>
      <c r="G26" s="31">
        <v>15254</v>
      </c>
      <c r="H26" s="52">
        <v>432250</v>
      </c>
      <c r="I26" s="31">
        <v>21931</v>
      </c>
      <c r="J26" s="73" t="s">
        <v>56</v>
      </c>
      <c r="K26" s="74"/>
      <c r="L26" s="74"/>
      <c r="M26" s="74"/>
      <c r="N26" s="27" t="str">
        <f t="shared" si="2"/>
        <v>Y</v>
      </c>
    </row>
    <row r="27" spans="1:14" s="27" customFormat="1" ht="24.75" customHeight="1">
      <c r="A27" s="71" t="s">
        <v>45</v>
      </c>
      <c r="B27" s="72"/>
      <c r="C27" s="55">
        <f t="shared" si="0"/>
        <v>67015</v>
      </c>
      <c r="D27" s="44">
        <v>0</v>
      </c>
      <c r="E27" s="31">
        <v>67015</v>
      </c>
      <c r="F27" s="31">
        <v>24200</v>
      </c>
      <c r="G27" s="31">
        <v>42815</v>
      </c>
      <c r="H27" s="52">
        <v>0</v>
      </c>
      <c r="I27" s="31">
        <v>59154</v>
      </c>
      <c r="J27" s="30" t="s">
        <v>50</v>
      </c>
      <c r="K27" s="23"/>
      <c r="L27" s="23"/>
      <c r="M27" s="23"/>
      <c r="N27" s="27" t="str">
        <f t="shared" si="2"/>
        <v>Y</v>
      </c>
    </row>
    <row r="28" spans="1:14" s="27" customFormat="1" ht="24.75" customHeight="1">
      <c r="A28" s="34" t="s">
        <v>46</v>
      </c>
      <c r="B28" s="37"/>
      <c r="C28" s="55">
        <f t="shared" si="0"/>
        <v>6022</v>
      </c>
      <c r="D28" s="44">
        <v>0</v>
      </c>
      <c r="E28" s="31">
        <v>6022</v>
      </c>
      <c r="F28" s="31">
        <v>2633</v>
      </c>
      <c r="G28" s="31">
        <v>3389</v>
      </c>
      <c r="H28" s="52">
        <v>0</v>
      </c>
      <c r="I28" s="31">
        <v>5634</v>
      </c>
      <c r="J28" s="30" t="s">
        <v>50</v>
      </c>
      <c r="K28" s="23"/>
      <c r="L28" s="23"/>
      <c r="M28" s="23"/>
      <c r="N28" s="27" t="str">
        <f t="shared" si="2"/>
        <v>Y</v>
      </c>
    </row>
    <row r="29" spans="1:14" s="27" customFormat="1" ht="24.75" customHeight="1">
      <c r="A29" s="34" t="s">
        <v>47</v>
      </c>
      <c r="B29" s="37"/>
      <c r="C29" s="55">
        <f t="shared" si="0"/>
        <v>77113</v>
      </c>
      <c r="D29" s="44">
        <v>0</v>
      </c>
      <c r="E29" s="31">
        <v>77113</v>
      </c>
      <c r="F29" s="31">
        <v>27847</v>
      </c>
      <c r="G29" s="31">
        <v>49266</v>
      </c>
      <c r="H29" s="52">
        <v>0</v>
      </c>
      <c r="I29" s="31">
        <v>50336</v>
      </c>
      <c r="J29" s="30" t="s">
        <v>50</v>
      </c>
      <c r="K29" s="23"/>
      <c r="L29" s="23"/>
      <c r="M29" s="23"/>
      <c r="N29" s="27" t="str">
        <f t="shared" si="2"/>
        <v>Y</v>
      </c>
    </row>
    <row r="30" spans="1:14" s="27" customFormat="1" ht="24.75" customHeight="1">
      <c r="A30" s="34" t="s">
        <v>48</v>
      </c>
      <c r="B30" s="37"/>
      <c r="C30" s="55">
        <f t="shared" si="0"/>
        <v>165443</v>
      </c>
      <c r="D30" s="28">
        <v>127931</v>
      </c>
      <c r="E30" s="31">
        <v>37512</v>
      </c>
      <c r="F30" s="31">
        <v>69624</v>
      </c>
      <c r="G30" s="31">
        <v>95819</v>
      </c>
      <c r="H30" s="52">
        <v>4757505</v>
      </c>
      <c r="I30" s="31">
        <v>164883</v>
      </c>
      <c r="J30" s="73" t="s">
        <v>53</v>
      </c>
      <c r="K30" s="74"/>
      <c r="L30" s="74"/>
      <c r="M30" s="74"/>
      <c r="N30" s="27" t="str">
        <f t="shared" si="1"/>
        <v>Y</v>
      </c>
    </row>
    <row r="31" spans="1:12" ht="24.75" customHeight="1">
      <c r="A31" s="3" t="s">
        <v>66</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76</v>
      </c>
    </row>
    <row r="33" spans="1:12" ht="24.75" customHeight="1">
      <c r="A33" s="3" t="s">
        <v>68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17</v>
      </c>
      <c r="B35" s="1"/>
      <c r="C35" s="1"/>
      <c r="D35" s="2" t="s">
        <v>3</v>
      </c>
      <c r="E35" s="1"/>
      <c r="F35" s="2"/>
      <c r="G35" s="1" t="s">
        <v>4</v>
      </c>
      <c r="J35" s="9" t="s">
        <v>5</v>
      </c>
      <c r="L35" s="1"/>
    </row>
    <row r="36" spans="1:12" s="6" customFormat="1" ht="15.75">
      <c r="A36" s="1"/>
      <c r="B36" s="1"/>
      <c r="C36" s="1"/>
      <c r="D36" s="2"/>
      <c r="E36" s="1"/>
      <c r="F36" s="2"/>
      <c r="G36" s="1"/>
      <c r="J36" s="1"/>
      <c r="K36" s="9"/>
      <c r="L36" s="1"/>
    </row>
    <row r="37" spans="2:12" s="6" customFormat="1" ht="15.75">
      <c r="B37" s="1"/>
      <c r="C37" s="1"/>
      <c r="D37" s="2" t="s">
        <v>3</v>
      </c>
      <c r="E37" s="1"/>
      <c r="G37" s="1" t="s">
        <v>6</v>
      </c>
      <c r="H37" s="1"/>
      <c r="J37" s="1"/>
      <c r="K37" s="1"/>
      <c r="L37" s="1"/>
    </row>
    <row r="38" spans="1:12" ht="19.5">
      <c r="A38" s="1"/>
      <c r="B38" s="1"/>
      <c r="C38" s="1"/>
      <c r="E38" s="10"/>
      <c r="G38" s="10"/>
      <c r="H38" s="48"/>
      <c r="I38" s="1"/>
      <c r="J38" s="1"/>
      <c r="K38" s="1"/>
      <c r="L38" s="1"/>
    </row>
  </sheetData>
  <sheetProtection/>
  <mergeCells count="22">
    <mergeCell ref="A25:B25"/>
    <mergeCell ref="A26:B26"/>
    <mergeCell ref="A21:B21"/>
    <mergeCell ref="A22:B22"/>
    <mergeCell ref="J21:M21"/>
    <mergeCell ref="J22:M22"/>
    <mergeCell ref="J25:M25"/>
    <mergeCell ref="J26:M26"/>
    <mergeCell ref="J30:M30"/>
    <mergeCell ref="D2:J2"/>
    <mergeCell ref="A3:L3"/>
    <mergeCell ref="J8:L8"/>
    <mergeCell ref="I6:I7"/>
    <mergeCell ref="E5:I5"/>
    <mergeCell ref="C6:G6"/>
    <mergeCell ref="A6:B7"/>
    <mergeCell ref="A27:B27"/>
    <mergeCell ref="J13:M13"/>
    <mergeCell ref="H6:H7"/>
    <mergeCell ref="J6:L7"/>
    <mergeCell ref="A13:B13"/>
    <mergeCell ref="A8:B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9" scale="86" r:id="rId1"/>
  <headerFooter alignWithMargins="0">
    <oddFooter>&amp;C&amp;"Arial Unicode MS,標準"&amp;14&amp;P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selection activeCell="I24" sqref="I24"/>
    </sheetView>
  </sheetViews>
  <sheetFormatPr defaultColWidth="9.00390625" defaultRowHeight="16.5"/>
  <cols>
    <col min="1" max="1" width="10.625" style="0" customWidth="1"/>
    <col min="3" max="3" width="16.50390625" style="0" customWidth="1"/>
    <col min="4" max="7" width="14.625" style="0" customWidth="1"/>
    <col min="8" max="8" width="18.625" style="53" customWidth="1"/>
    <col min="9" max="9" width="15.125" style="0" customWidth="1"/>
    <col min="10" max="10" width="11.625" style="0" customWidth="1"/>
    <col min="11" max="11" width="13.375" style="0" customWidth="1"/>
    <col min="12" max="12" width="23.25390625" style="0" customWidth="1"/>
  </cols>
  <sheetData>
    <row r="1" spans="1:12" s="6" customFormat="1" ht="15.75">
      <c r="A1" s="5" t="s">
        <v>0</v>
      </c>
      <c r="B1" s="1"/>
      <c r="C1" s="1"/>
      <c r="D1" s="1"/>
      <c r="E1" s="1"/>
      <c r="F1" s="1"/>
      <c r="G1" s="1"/>
      <c r="H1" s="48"/>
      <c r="I1" s="1"/>
      <c r="J1" s="1"/>
      <c r="K1" s="4" t="s">
        <v>1</v>
      </c>
      <c r="L1" s="4" t="s">
        <v>7</v>
      </c>
    </row>
    <row r="2" spans="1:12" s="6" customFormat="1" ht="15.75">
      <c r="A2" s="5" t="s">
        <v>8</v>
      </c>
      <c r="B2" s="7" t="s">
        <v>9</v>
      </c>
      <c r="C2" s="7"/>
      <c r="D2" s="75" t="s">
        <v>64</v>
      </c>
      <c r="E2" s="75"/>
      <c r="F2" s="75"/>
      <c r="G2" s="75"/>
      <c r="H2" s="75"/>
      <c r="I2" s="75"/>
      <c r="J2" s="76"/>
      <c r="K2" s="4" t="s">
        <v>2</v>
      </c>
      <c r="L2" s="13" t="s">
        <v>10</v>
      </c>
    </row>
    <row r="3" spans="1:12" ht="24" customHeight="1">
      <c r="A3" s="77" t="s">
        <v>25</v>
      </c>
      <c r="B3" s="78"/>
      <c r="C3" s="78"/>
      <c r="D3" s="78"/>
      <c r="E3" s="78"/>
      <c r="F3" s="78"/>
      <c r="G3" s="78"/>
      <c r="H3" s="78"/>
      <c r="I3" s="78"/>
      <c r="J3" s="78"/>
      <c r="K3" s="78"/>
      <c r="L3" s="78"/>
    </row>
    <row r="4" spans="1:11" ht="15.75">
      <c r="A4" s="1"/>
      <c r="B4" s="1"/>
      <c r="C4" s="1"/>
      <c r="D4" s="1"/>
      <c r="E4" s="1"/>
      <c r="F4" s="1"/>
      <c r="G4" s="1"/>
      <c r="H4" s="48"/>
      <c r="I4" s="1"/>
      <c r="J4" s="1"/>
      <c r="K4" s="1"/>
    </row>
    <row r="5" spans="2:12" ht="19.5">
      <c r="B5" s="8"/>
      <c r="C5" s="8"/>
      <c r="D5" s="8"/>
      <c r="E5" s="80" t="s">
        <v>77</v>
      </c>
      <c r="F5" s="80"/>
      <c r="G5" s="80"/>
      <c r="H5" s="80"/>
      <c r="I5" s="80"/>
      <c r="J5" s="8"/>
      <c r="K5" s="8"/>
      <c r="L5" s="9" t="s">
        <v>11</v>
      </c>
    </row>
    <row r="6" spans="1:12" s="6" customFormat="1" ht="24.75" customHeight="1">
      <c r="A6" s="82" t="s">
        <v>12</v>
      </c>
      <c r="B6" s="83"/>
      <c r="C6" s="81" t="s">
        <v>13</v>
      </c>
      <c r="D6" s="81"/>
      <c r="E6" s="81"/>
      <c r="F6" s="81"/>
      <c r="G6" s="81"/>
      <c r="H6" s="95" t="s">
        <v>14</v>
      </c>
      <c r="I6" s="67" t="s">
        <v>19</v>
      </c>
      <c r="J6" s="89" t="s">
        <v>15</v>
      </c>
      <c r="K6" s="82"/>
      <c r="L6" s="82"/>
    </row>
    <row r="7" spans="1:12" s="15" customFormat="1" ht="48">
      <c r="A7" s="80"/>
      <c r="B7" s="84"/>
      <c r="C7" s="14" t="s">
        <v>21</v>
      </c>
      <c r="D7" s="14" t="s">
        <v>22</v>
      </c>
      <c r="E7" s="14" t="s">
        <v>23</v>
      </c>
      <c r="F7" s="16" t="s">
        <v>26</v>
      </c>
      <c r="G7" s="16" t="s">
        <v>20</v>
      </c>
      <c r="H7" s="96"/>
      <c r="I7" s="67"/>
      <c r="J7" s="90"/>
      <c r="K7" s="80"/>
      <c r="L7" s="80"/>
    </row>
    <row r="8" spans="1:14" ht="24.75" customHeight="1">
      <c r="A8" s="93" t="s">
        <v>16</v>
      </c>
      <c r="B8" s="94"/>
      <c r="C8" s="55">
        <f>SUM(D8:E8)</f>
        <v>1519803</v>
      </c>
      <c r="D8" s="55">
        <f>SUM(D9:D30)</f>
        <v>348066</v>
      </c>
      <c r="E8" s="18">
        <f>SUM(E9:E30)</f>
        <v>1171737</v>
      </c>
      <c r="F8" s="18">
        <f>SUM(F9:F30)</f>
        <v>828239</v>
      </c>
      <c r="G8" s="18">
        <f>SUM(G9:G30)</f>
        <v>691564</v>
      </c>
      <c r="H8" s="49">
        <f>SUM(H9:H30)</f>
        <v>20812882</v>
      </c>
      <c r="I8" s="17">
        <v>1399984</v>
      </c>
      <c r="J8" s="79"/>
      <c r="K8" s="75"/>
      <c r="L8" s="75"/>
      <c r="N8" t="str">
        <f>IF(F8+G8=E8+D8,"Y","N")</f>
        <v>Y</v>
      </c>
    </row>
    <row r="9" spans="1:14" s="22" customFormat="1" ht="24.75" customHeight="1">
      <c r="A9" s="23" t="s">
        <v>28</v>
      </c>
      <c r="B9" s="24"/>
      <c r="C9" s="55">
        <f aca="true" t="shared" si="0" ref="C9:C30">SUM(D9:E9)</f>
        <v>9115</v>
      </c>
      <c r="D9" s="28">
        <v>8565</v>
      </c>
      <c r="E9" s="25">
        <v>550</v>
      </c>
      <c r="F9" s="25">
        <v>4938</v>
      </c>
      <c r="G9" s="25">
        <v>4177</v>
      </c>
      <c r="H9" s="50">
        <v>723490</v>
      </c>
      <c r="I9" s="21">
        <v>9339</v>
      </c>
      <c r="J9" s="26" t="s">
        <v>49</v>
      </c>
      <c r="K9" s="26"/>
      <c r="L9" s="26"/>
      <c r="M9" s="26"/>
      <c r="N9" s="22" t="str">
        <f aca="true" t="shared" si="1" ref="N9:N30">IF(F9+G9=E9+D9,"Y","N")</f>
        <v>Y</v>
      </c>
    </row>
    <row r="10" spans="1:14" s="27" customFormat="1" ht="24.75" customHeight="1">
      <c r="A10" s="23" t="s">
        <v>29</v>
      </c>
      <c r="B10" s="24"/>
      <c r="C10" s="55">
        <f t="shared" si="0"/>
        <v>52806</v>
      </c>
      <c r="D10" s="28">
        <v>41204</v>
      </c>
      <c r="E10" s="28">
        <v>11602</v>
      </c>
      <c r="F10" s="28">
        <v>29841</v>
      </c>
      <c r="G10" s="28">
        <v>22965</v>
      </c>
      <c r="H10" s="50">
        <v>1019225</v>
      </c>
      <c r="I10" s="21">
        <v>54522</v>
      </c>
      <c r="J10" s="26" t="s">
        <v>49</v>
      </c>
      <c r="K10" s="26"/>
      <c r="L10" s="26"/>
      <c r="M10" s="26"/>
      <c r="N10" s="27" t="str">
        <f t="shared" si="1"/>
        <v>Y</v>
      </c>
    </row>
    <row r="11" spans="1:14" s="22" customFormat="1" ht="24.75" customHeight="1">
      <c r="A11" s="23" t="s">
        <v>30</v>
      </c>
      <c r="B11" s="24"/>
      <c r="C11" s="55">
        <f t="shared" si="0"/>
        <v>30578</v>
      </c>
      <c r="D11" s="28">
        <v>0</v>
      </c>
      <c r="E11" s="25">
        <v>30578</v>
      </c>
      <c r="F11" s="25">
        <v>20000</v>
      </c>
      <c r="G11" s="25">
        <v>10578</v>
      </c>
      <c r="H11" s="43">
        <v>0</v>
      </c>
      <c r="I11" s="21">
        <v>12118</v>
      </c>
      <c r="J11" s="30" t="s">
        <v>50</v>
      </c>
      <c r="K11" s="26"/>
      <c r="L11" s="26"/>
      <c r="M11" s="26"/>
      <c r="N11" s="22" t="str">
        <f>IF(F11+G11=E11+D11,"Y","N")</f>
        <v>Y</v>
      </c>
    </row>
    <row r="12" spans="1:14" s="22" customFormat="1" ht="24.75" customHeight="1">
      <c r="A12" s="23" t="s">
        <v>31</v>
      </c>
      <c r="B12" s="24"/>
      <c r="C12" s="55">
        <f t="shared" si="0"/>
        <v>7979</v>
      </c>
      <c r="D12" s="28">
        <v>0</v>
      </c>
      <c r="E12" s="28">
        <v>7979</v>
      </c>
      <c r="F12" s="28">
        <v>4333</v>
      </c>
      <c r="G12" s="28">
        <v>3646</v>
      </c>
      <c r="H12" s="43">
        <v>0</v>
      </c>
      <c r="I12" s="21">
        <v>12928</v>
      </c>
      <c r="J12" s="30" t="s">
        <v>51</v>
      </c>
      <c r="K12" s="26"/>
      <c r="L12" s="26"/>
      <c r="M12" s="26"/>
      <c r="N12" s="22" t="str">
        <f t="shared" si="1"/>
        <v>Y</v>
      </c>
    </row>
    <row r="13" spans="1:14" s="27" customFormat="1" ht="24.75" customHeight="1">
      <c r="A13" s="91" t="s">
        <v>32</v>
      </c>
      <c r="B13" s="92"/>
      <c r="C13" s="55">
        <f t="shared" si="0"/>
        <v>27019</v>
      </c>
      <c r="D13" s="31">
        <v>8198</v>
      </c>
      <c r="E13" s="32">
        <v>18821</v>
      </c>
      <c r="F13" s="29">
        <v>8565</v>
      </c>
      <c r="G13" s="29">
        <v>18454</v>
      </c>
      <c r="H13" s="52">
        <v>585794</v>
      </c>
      <c r="I13" s="21">
        <v>8854</v>
      </c>
      <c r="J13" s="85" t="s">
        <v>53</v>
      </c>
      <c r="K13" s="86"/>
      <c r="L13" s="86"/>
      <c r="M13" s="86"/>
      <c r="N13" s="27" t="str">
        <f t="shared" si="1"/>
        <v>Y</v>
      </c>
    </row>
    <row r="14" spans="1:14" s="27" customFormat="1" ht="24.75" customHeight="1">
      <c r="A14" s="34" t="s">
        <v>33</v>
      </c>
      <c r="B14" s="35"/>
      <c r="C14" s="55">
        <f t="shared" si="0"/>
        <v>20582</v>
      </c>
      <c r="D14" s="31">
        <v>19007</v>
      </c>
      <c r="E14" s="32">
        <v>1575</v>
      </c>
      <c r="F14" s="29">
        <v>12992</v>
      </c>
      <c r="G14" s="29">
        <v>7590</v>
      </c>
      <c r="H14" s="52">
        <v>2424020</v>
      </c>
      <c r="I14" s="21">
        <v>16409</v>
      </c>
      <c r="J14" s="30" t="s">
        <v>49</v>
      </c>
      <c r="K14" s="26"/>
      <c r="L14" s="26"/>
      <c r="M14" s="26"/>
      <c r="N14" s="27" t="str">
        <f t="shared" si="1"/>
        <v>Y</v>
      </c>
    </row>
    <row r="15" spans="1:14" s="27" customFormat="1" ht="24.75" customHeight="1">
      <c r="A15" s="36" t="s">
        <v>34</v>
      </c>
      <c r="B15" s="35"/>
      <c r="C15" s="55">
        <f t="shared" si="0"/>
        <v>15369</v>
      </c>
      <c r="D15" s="31">
        <v>14760</v>
      </c>
      <c r="E15" s="32">
        <v>609</v>
      </c>
      <c r="F15" s="29">
        <v>3280</v>
      </c>
      <c r="G15" s="29">
        <v>12089</v>
      </c>
      <c r="H15" s="52">
        <v>763557</v>
      </c>
      <c r="I15" s="21">
        <v>17033</v>
      </c>
      <c r="J15" s="30" t="s">
        <v>49</v>
      </c>
      <c r="K15" s="26"/>
      <c r="L15" s="26"/>
      <c r="M15" s="26"/>
      <c r="N15" s="27" t="str">
        <f t="shared" si="1"/>
        <v>Y</v>
      </c>
    </row>
    <row r="16" spans="1:14" s="27" customFormat="1" ht="24.75" customHeight="1">
      <c r="A16" s="34" t="s">
        <v>35</v>
      </c>
      <c r="B16" s="37"/>
      <c r="C16" s="55">
        <f t="shared" si="0"/>
        <v>26490</v>
      </c>
      <c r="D16" s="32">
        <v>0</v>
      </c>
      <c r="E16" s="32">
        <v>26490</v>
      </c>
      <c r="F16" s="32">
        <v>15894</v>
      </c>
      <c r="G16" s="32">
        <v>10596</v>
      </c>
      <c r="H16" s="33">
        <v>0</v>
      </c>
      <c r="I16" s="21">
        <v>10786</v>
      </c>
      <c r="J16" s="41" t="s">
        <v>52</v>
      </c>
      <c r="K16" s="23"/>
      <c r="L16" s="23"/>
      <c r="M16" s="23"/>
      <c r="N16" s="27" t="str">
        <f t="shared" si="1"/>
        <v>Y</v>
      </c>
    </row>
    <row r="17" spans="1:14" s="27" customFormat="1" ht="24.75" customHeight="1">
      <c r="A17" s="34" t="s">
        <v>36</v>
      </c>
      <c r="B17" s="37"/>
      <c r="C17" s="55">
        <f t="shared" si="0"/>
        <v>23355</v>
      </c>
      <c r="D17" s="38">
        <v>10487</v>
      </c>
      <c r="E17" s="38">
        <v>12868</v>
      </c>
      <c r="F17" s="38">
        <v>13723</v>
      </c>
      <c r="G17" s="38">
        <v>9632</v>
      </c>
      <c r="H17" s="52">
        <v>593376</v>
      </c>
      <c r="I17" s="21">
        <v>21956</v>
      </c>
      <c r="J17" s="30" t="s">
        <v>49</v>
      </c>
      <c r="K17" s="23"/>
      <c r="L17" s="23"/>
      <c r="M17" s="23"/>
      <c r="N17" s="27" t="str">
        <f t="shared" si="1"/>
        <v>Y</v>
      </c>
    </row>
    <row r="18" spans="1:14" s="27" customFormat="1" ht="24.75" customHeight="1">
      <c r="A18" s="36" t="s">
        <v>37</v>
      </c>
      <c r="B18" s="37"/>
      <c r="C18" s="55">
        <f t="shared" si="0"/>
        <v>7030</v>
      </c>
      <c r="D18" s="38">
        <v>6534</v>
      </c>
      <c r="E18" s="38">
        <v>496</v>
      </c>
      <c r="F18" s="38">
        <v>4002</v>
      </c>
      <c r="G18" s="38">
        <v>3028</v>
      </c>
      <c r="H18" s="52">
        <v>1539370</v>
      </c>
      <c r="I18" s="21">
        <v>7509</v>
      </c>
      <c r="J18" s="30" t="s">
        <v>49</v>
      </c>
      <c r="K18" s="23"/>
      <c r="L18" s="23"/>
      <c r="M18" s="23"/>
      <c r="N18" s="27" t="str">
        <f t="shared" si="1"/>
        <v>Y</v>
      </c>
    </row>
    <row r="19" spans="1:14" s="27" customFormat="1" ht="24.75" customHeight="1">
      <c r="A19" s="34" t="s">
        <v>38</v>
      </c>
      <c r="B19" s="37"/>
      <c r="C19" s="55">
        <f t="shared" si="0"/>
        <v>25200</v>
      </c>
      <c r="D19" s="31">
        <v>16363</v>
      </c>
      <c r="E19" s="31">
        <v>8837</v>
      </c>
      <c r="F19" s="31">
        <v>18514</v>
      </c>
      <c r="G19" s="31">
        <v>6686</v>
      </c>
      <c r="H19" s="52">
        <v>2020450</v>
      </c>
      <c r="I19" s="21">
        <v>28574</v>
      </c>
      <c r="J19" s="30" t="s">
        <v>49</v>
      </c>
      <c r="K19" s="23"/>
      <c r="L19" s="23"/>
      <c r="M19" s="23"/>
      <c r="N19" s="27" t="str">
        <f>IF(F19+G19=E19+D19,"Y","N")</f>
        <v>Y</v>
      </c>
    </row>
    <row r="20" spans="1:14" s="27" customFormat="1" ht="24.75" customHeight="1">
      <c r="A20" s="34" t="s">
        <v>39</v>
      </c>
      <c r="B20" s="37"/>
      <c r="C20" s="55">
        <f t="shared" si="0"/>
        <v>7230</v>
      </c>
      <c r="D20" s="31">
        <v>0</v>
      </c>
      <c r="E20" s="31">
        <v>7230</v>
      </c>
      <c r="F20" s="31">
        <v>4591</v>
      </c>
      <c r="G20" s="31">
        <v>2639</v>
      </c>
      <c r="H20" s="33">
        <v>0</v>
      </c>
      <c r="I20" s="21">
        <v>7822</v>
      </c>
      <c r="J20" s="30" t="s">
        <v>49</v>
      </c>
      <c r="K20" s="23"/>
      <c r="L20" s="23"/>
      <c r="M20" s="23"/>
      <c r="N20" s="27" t="str">
        <f t="shared" si="1"/>
        <v>Y</v>
      </c>
    </row>
    <row r="21" spans="1:14" s="27" customFormat="1" ht="24.75" customHeight="1">
      <c r="A21" s="71" t="s">
        <v>40</v>
      </c>
      <c r="B21" s="72"/>
      <c r="C21" s="55">
        <f t="shared" si="0"/>
        <v>9540</v>
      </c>
      <c r="D21" s="31">
        <v>9204</v>
      </c>
      <c r="E21" s="31">
        <v>336</v>
      </c>
      <c r="F21" s="31">
        <v>5018</v>
      </c>
      <c r="G21" s="31">
        <v>4522</v>
      </c>
      <c r="H21" s="52">
        <v>3528590</v>
      </c>
      <c r="I21" s="21">
        <v>9868</v>
      </c>
      <c r="J21" s="73" t="s">
        <v>53</v>
      </c>
      <c r="K21" s="74"/>
      <c r="L21" s="74"/>
      <c r="M21" s="74"/>
      <c r="N21" s="27" t="str">
        <f t="shared" si="1"/>
        <v>Y</v>
      </c>
    </row>
    <row r="22" spans="1:14" s="27" customFormat="1" ht="24.75" customHeight="1">
      <c r="A22" s="71" t="s">
        <v>41</v>
      </c>
      <c r="B22" s="72"/>
      <c r="C22" s="55">
        <f t="shared" si="0"/>
        <v>500000</v>
      </c>
      <c r="D22" s="31">
        <v>0</v>
      </c>
      <c r="E22" s="31">
        <v>500000</v>
      </c>
      <c r="F22" s="31">
        <v>300000</v>
      </c>
      <c r="G22" s="31">
        <v>200000</v>
      </c>
      <c r="H22" s="33">
        <v>0</v>
      </c>
      <c r="I22" s="31">
        <v>495000</v>
      </c>
      <c r="J22" s="73" t="s">
        <v>54</v>
      </c>
      <c r="K22" s="74"/>
      <c r="L22" s="74"/>
      <c r="M22" s="74"/>
      <c r="N22" s="27" t="str">
        <f t="shared" si="1"/>
        <v>Y</v>
      </c>
    </row>
    <row r="23" spans="1:14" s="27" customFormat="1" ht="24.75" customHeight="1">
      <c r="A23" s="34" t="s">
        <v>42</v>
      </c>
      <c r="B23" s="37"/>
      <c r="C23" s="55">
        <f t="shared" si="0"/>
        <v>302122</v>
      </c>
      <c r="D23" s="31">
        <v>0</v>
      </c>
      <c r="E23" s="31">
        <v>302122</v>
      </c>
      <c r="F23" s="31">
        <v>181273</v>
      </c>
      <c r="G23" s="31">
        <v>120849</v>
      </c>
      <c r="H23" s="33">
        <v>0</v>
      </c>
      <c r="I23" s="31">
        <v>267800</v>
      </c>
      <c r="J23" s="30" t="s">
        <v>55</v>
      </c>
      <c r="K23" s="23"/>
      <c r="L23" s="23"/>
      <c r="M23" s="23"/>
      <c r="N23" s="27" t="str">
        <f aca="true" t="shared" si="2" ref="N23:N29">IF(F23+G23=E23+D23,"Y","N")</f>
        <v>Y</v>
      </c>
    </row>
    <row r="24" spans="1:14" s="27" customFormat="1" ht="24.75" customHeight="1">
      <c r="A24" s="34" t="s">
        <v>43</v>
      </c>
      <c r="B24" s="37"/>
      <c r="C24" s="55">
        <f t="shared" si="0"/>
        <v>20470</v>
      </c>
      <c r="D24" s="32">
        <v>0</v>
      </c>
      <c r="E24" s="32">
        <v>20470</v>
      </c>
      <c r="F24" s="32">
        <v>6648</v>
      </c>
      <c r="G24" s="32">
        <v>13822</v>
      </c>
      <c r="H24" s="33">
        <v>0</v>
      </c>
      <c r="I24" s="31">
        <v>21575</v>
      </c>
      <c r="J24" s="30" t="s">
        <v>50</v>
      </c>
      <c r="K24" s="23"/>
      <c r="L24" s="23"/>
      <c r="M24" s="23"/>
      <c r="N24" s="27" t="str">
        <f t="shared" si="2"/>
        <v>Y</v>
      </c>
    </row>
    <row r="25" spans="1:14" s="27" customFormat="1" ht="24.75" customHeight="1">
      <c r="A25" s="71" t="s">
        <v>57</v>
      </c>
      <c r="B25" s="72"/>
      <c r="C25" s="55">
        <f t="shared" si="0"/>
        <v>90522</v>
      </c>
      <c r="D25" s="39">
        <v>67667</v>
      </c>
      <c r="E25" s="39">
        <v>22855</v>
      </c>
      <c r="F25" s="39">
        <v>38275</v>
      </c>
      <c r="G25" s="39">
        <v>52247</v>
      </c>
      <c r="H25" s="56">
        <v>2294815</v>
      </c>
      <c r="I25" s="31">
        <v>91090</v>
      </c>
      <c r="J25" s="73" t="s">
        <v>53</v>
      </c>
      <c r="K25" s="74"/>
      <c r="L25" s="74"/>
      <c r="M25" s="74"/>
      <c r="N25" s="27" t="str">
        <f t="shared" si="2"/>
        <v>Y</v>
      </c>
    </row>
    <row r="26" spans="1:14" s="27" customFormat="1" ht="24.75" customHeight="1">
      <c r="A26" s="71" t="s">
        <v>44</v>
      </c>
      <c r="B26" s="72"/>
      <c r="C26" s="55">
        <f t="shared" si="0"/>
        <v>26186</v>
      </c>
      <c r="D26" s="39">
        <v>17793</v>
      </c>
      <c r="E26" s="39">
        <v>8393</v>
      </c>
      <c r="F26" s="39">
        <v>11617</v>
      </c>
      <c r="G26" s="39">
        <v>14569</v>
      </c>
      <c r="H26" s="52">
        <v>440085</v>
      </c>
      <c r="I26" s="31">
        <v>21214</v>
      </c>
      <c r="J26" s="73" t="s">
        <v>56</v>
      </c>
      <c r="K26" s="74"/>
      <c r="L26" s="74"/>
      <c r="M26" s="74"/>
      <c r="N26" s="27" t="str">
        <f t="shared" si="2"/>
        <v>Y</v>
      </c>
    </row>
    <row r="27" spans="1:14" s="27" customFormat="1" ht="24.75" customHeight="1">
      <c r="A27" s="71" t="s">
        <v>45</v>
      </c>
      <c r="B27" s="72"/>
      <c r="C27" s="55">
        <f t="shared" si="0"/>
        <v>66986</v>
      </c>
      <c r="D27" s="39">
        <v>0</v>
      </c>
      <c r="E27" s="39">
        <v>66986</v>
      </c>
      <c r="F27" s="39">
        <v>28323</v>
      </c>
      <c r="G27" s="39">
        <v>38663</v>
      </c>
      <c r="H27" s="57">
        <v>0</v>
      </c>
      <c r="I27" s="31">
        <v>61884</v>
      </c>
      <c r="J27" s="30" t="s">
        <v>50</v>
      </c>
      <c r="K27" s="23"/>
      <c r="L27" s="23"/>
      <c r="M27" s="23"/>
      <c r="N27" s="27" t="str">
        <f t="shared" si="2"/>
        <v>Y</v>
      </c>
    </row>
    <row r="28" spans="1:14" s="27" customFormat="1" ht="24.75" customHeight="1">
      <c r="A28" s="34" t="s">
        <v>46</v>
      </c>
      <c r="B28" s="37"/>
      <c r="C28" s="55">
        <f t="shared" si="0"/>
        <v>6316</v>
      </c>
      <c r="D28" s="39">
        <v>0</v>
      </c>
      <c r="E28" s="39">
        <v>6316</v>
      </c>
      <c r="F28" s="39">
        <v>3007</v>
      </c>
      <c r="G28" s="39">
        <v>3309</v>
      </c>
      <c r="H28" s="57">
        <v>0</v>
      </c>
      <c r="I28" s="31">
        <v>4280</v>
      </c>
      <c r="J28" s="30" t="s">
        <v>50</v>
      </c>
      <c r="K28" s="23"/>
      <c r="L28" s="23"/>
      <c r="M28" s="23"/>
      <c r="N28" s="27" t="str">
        <f t="shared" si="2"/>
        <v>Y</v>
      </c>
    </row>
    <row r="29" spans="1:14" s="27" customFormat="1" ht="24.75" customHeight="1">
      <c r="A29" s="34" t="s">
        <v>47</v>
      </c>
      <c r="B29" s="37"/>
      <c r="C29" s="55">
        <f t="shared" si="0"/>
        <v>75133</v>
      </c>
      <c r="D29" s="39">
        <v>0</v>
      </c>
      <c r="E29" s="39">
        <v>75133</v>
      </c>
      <c r="F29" s="39">
        <v>31768</v>
      </c>
      <c r="G29" s="39">
        <v>43365</v>
      </c>
      <c r="H29" s="57">
        <v>0</v>
      </c>
      <c r="I29" s="31">
        <v>52775</v>
      </c>
      <c r="J29" s="30" t="s">
        <v>50</v>
      </c>
      <c r="K29" s="23"/>
      <c r="L29" s="23"/>
      <c r="M29" s="23"/>
      <c r="N29" s="27" t="str">
        <f t="shared" si="2"/>
        <v>Y</v>
      </c>
    </row>
    <row r="30" spans="1:14" s="27" customFormat="1" ht="24.75" customHeight="1">
      <c r="A30" s="34" t="s">
        <v>48</v>
      </c>
      <c r="B30" s="37"/>
      <c r="C30" s="55">
        <f t="shared" si="0"/>
        <v>169775</v>
      </c>
      <c r="D30" s="39">
        <v>128284</v>
      </c>
      <c r="E30" s="39">
        <v>41491</v>
      </c>
      <c r="F30" s="39">
        <v>81637</v>
      </c>
      <c r="G30" s="39">
        <v>88138</v>
      </c>
      <c r="H30" s="58">
        <v>4880110</v>
      </c>
      <c r="I30" s="31">
        <v>166648</v>
      </c>
      <c r="J30" s="73" t="s">
        <v>53</v>
      </c>
      <c r="K30" s="74"/>
      <c r="L30" s="74"/>
      <c r="M30" s="74"/>
      <c r="N30" s="27" t="str">
        <f t="shared" si="1"/>
        <v>Y</v>
      </c>
    </row>
    <row r="31" spans="1:12" ht="24.75" customHeight="1">
      <c r="A31" s="3" t="s">
        <v>66</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78</v>
      </c>
    </row>
    <row r="33" spans="1:12" ht="24.75" customHeight="1">
      <c r="A33" s="3" t="s">
        <v>68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17</v>
      </c>
      <c r="B35" s="1"/>
      <c r="C35" s="1"/>
      <c r="D35" s="2" t="s">
        <v>3</v>
      </c>
      <c r="E35" s="1"/>
      <c r="F35" s="2"/>
      <c r="G35" s="1" t="s">
        <v>4</v>
      </c>
      <c r="J35" s="9" t="s">
        <v>5</v>
      </c>
      <c r="L35" s="1"/>
    </row>
    <row r="36" spans="1:12" s="6" customFormat="1" ht="15.75">
      <c r="A36" s="1"/>
      <c r="B36" s="1"/>
      <c r="C36" s="1"/>
      <c r="D36" s="2"/>
      <c r="E36" s="1"/>
      <c r="F36" s="2"/>
      <c r="G36" s="1"/>
      <c r="J36" s="1"/>
      <c r="K36" s="9"/>
      <c r="L36" s="1"/>
    </row>
    <row r="37" spans="2:12" s="6" customFormat="1" ht="15.75">
      <c r="B37" s="1"/>
      <c r="C37" s="1"/>
      <c r="D37" s="2" t="s">
        <v>3</v>
      </c>
      <c r="E37" s="1"/>
      <c r="G37" s="1" t="s">
        <v>6</v>
      </c>
      <c r="H37" s="1"/>
      <c r="J37" s="1"/>
      <c r="K37" s="1"/>
      <c r="L37" s="1"/>
    </row>
    <row r="38" spans="1:12" ht="19.5">
      <c r="A38" s="1"/>
      <c r="B38" s="1"/>
      <c r="C38" s="1"/>
      <c r="E38" s="10"/>
      <c r="G38" s="10"/>
      <c r="H38" s="48"/>
      <c r="I38" s="1"/>
      <c r="J38" s="1"/>
      <c r="K38" s="1"/>
      <c r="L38" s="1"/>
    </row>
  </sheetData>
  <sheetProtection/>
  <mergeCells count="22">
    <mergeCell ref="H6:H7"/>
    <mergeCell ref="J6:L7"/>
    <mergeCell ref="A13:B13"/>
    <mergeCell ref="A8:B8"/>
    <mergeCell ref="J30:M30"/>
    <mergeCell ref="D2:J2"/>
    <mergeCell ref="A3:L3"/>
    <mergeCell ref="J8:L8"/>
    <mergeCell ref="I6:I7"/>
    <mergeCell ref="E5:I5"/>
    <mergeCell ref="C6:G6"/>
    <mergeCell ref="A6:B7"/>
    <mergeCell ref="A27:B27"/>
    <mergeCell ref="J13:M13"/>
    <mergeCell ref="J21:M21"/>
    <mergeCell ref="J22:M22"/>
    <mergeCell ref="J25:M25"/>
    <mergeCell ref="J26:M26"/>
    <mergeCell ref="A25:B25"/>
    <mergeCell ref="A26:B26"/>
    <mergeCell ref="A21:B21"/>
    <mergeCell ref="A22:B2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9" scale="86" r:id="rId1"/>
  <headerFooter alignWithMargins="0">
    <oddFooter>&amp;C&amp;"Arial Unicode MS,標準"&amp;14&amp;P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1">
      <selection activeCell="I24" sqref="I24"/>
    </sheetView>
  </sheetViews>
  <sheetFormatPr defaultColWidth="9.00390625" defaultRowHeight="16.5"/>
  <cols>
    <col min="1" max="1" width="10.625" style="0" customWidth="1"/>
    <col min="3" max="3" width="16.50390625" style="0" customWidth="1"/>
    <col min="4" max="7" width="14.625" style="0" customWidth="1"/>
    <col min="8" max="8" width="18.625" style="53"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48"/>
      <c r="I1" s="1"/>
      <c r="J1" s="1"/>
      <c r="K1" s="4" t="s">
        <v>1</v>
      </c>
      <c r="L1" s="4" t="s">
        <v>7</v>
      </c>
    </row>
    <row r="2" spans="1:12" s="6" customFormat="1" ht="15.75">
      <c r="A2" s="5" t="s">
        <v>8</v>
      </c>
      <c r="B2" s="7" t="s">
        <v>9</v>
      </c>
      <c r="C2" s="7"/>
      <c r="D2" s="75" t="s">
        <v>64</v>
      </c>
      <c r="E2" s="75"/>
      <c r="F2" s="75"/>
      <c r="G2" s="75"/>
      <c r="H2" s="75"/>
      <c r="I2" s="75"/>
      <c r="J2" s="76"/>
      <c r="K2" s="4" t="s">
        <v>2</v>
      </c>
      <c r="L2" s="13" t="s">
        <v>10</v>
      </c>
    </row>
    <row r="3" spans="1:12" ht="24" customHeight="1">
      <c r="A3" s="77" t="s">
        <v>25</v>
      </c>
      <c r="B3" s="78"/>
      <c r="C3" s="78"/>
      <c r="D3" s="78"/>
      <c r="E3" s="78"/>
      <c r="F3" s="78"/>
      <c r="G3" s="78"/>
      <c r="H3" s="78"/>
      <c r="I3" s="78"/>
      <c r="J3" s="78"/>
      <c r="K3" s="78"/>
      <c r="L3" s="78"/>
    </row>
    <row r="4" spans="1:11" ht="15.75">
      <c r="A4" s="1"/>
      <c r="B4" s="1"/>
      <c r="C4" s="1"/>
      <c r="D4" s="1"/>
      <c r="E4" s="1"/>
      <c r="F4" s="1"/>
      <c r="G4" s="1"/>
      <c r="H4" s="48"/>
      <c r="I4" s="1"/>
      <c r="J4" s="1"/>
      <c r="K4" s="1"/>
    </row>
    <row r="5" spans="2:12" ht="19.5">
      <c r="B5" s="8"/>
      <c r="C5" s="8"/>
      <c r="D5" s="8"/>
      <c r="E5" s="80" t="s">
        <v>79</v>
      </c>
      <c r="F5" s="80"/>
      <c r="G5" s="80"/>
      <c r="H5" s="80"/>
      <c r="I5" s="80"/>
      <c r="J5" s="8"/>
      <c r="K5" s="8"/>
      <c r="L5" s="9" t="s">
        <v>11</v>
      </c>
    </row>
    <row r="6" spans="1:12" s="6" customFormat="1" ht="24.75" customHeight="1">
      <c r="A6" s="82" t="s">
        <v>12</v>
      </c>
      <c r="B6" s="83"/>
      <c r="C6" s="81" t="s">
        <v>13</v>
      </c>
      <c r="D6" s="81"/>
      <c r="E6" s="81"/>
      <c r="F6" s="81"/>
      <c r="G6" s="81"/>
      <c r="H6" s="95" t="s">
        <v>14</v>
      </c>
      <c r="I6" s="67" t="s">
        <v>19</v>
      </c>
      <c r="J6" s="89" t="s">
        <v>15</v>
      </c>
      <c r="K6" s="82"/>
      <c r="L6" s="82"/>
    </row>
    <row r="7" spans="1:12" s="15" customFormat="1" ht="48">
      <c r="A7" s="80"/>
      <c r="B7" s="84"/>
      <c r="C7" s="14" t="s">
        <v>21</v>
      </c>
      <c r="D7" s="14" t="s">
        <v>22</v>
      </c>
      <c r="E7" s="14" t="s">
        <v>23</v>
      </c>
      <c r="F7" s="16" t="s">
        <v>26</v>
      </c>
      <c r="G7" s="16" t="s">
        <v>20</v>
      </c>
      <c r="H7" s="96"/>
      <c r="I7" s="67"/>
      <c r="J7" s="90"/>
      <c r="K7" s="80"/>
      <c r="L7" s="80"/>
    </row>
    <row r="8" spans="1:14" ht="24.75" customHeight="1">
      <c r="A8" s="93" t="s">
        <v>16</v>
      </c>
      <c r="B8" s="94"/>
      <c r="C8" s="55">
        <f aca="true" t="shared" si="0" ref="C8:H8">SUM(C9:C30)</f>
        <v>1716988</v>
      </c>
      <c r="D8" s="55">
        <f t="shared" si="0"/>
        <v>275941</v>
      </c>
      <c r="E8" s="55">
        <f t="shared" si="0"/>
        <v>1441047</v>
      </c>
      <c r="F8" s="55">
        <f t="shared" si="0"/>
        <v>961181</v>
      </c>
      <c r="G8" s="55">
        <f t="shared" si="0"/>
        <v>755807</v>
      </c>
      <c r="H8" s="55">
        <f t="shared" si="0"/>
        <v>16767398</v>
      </c>
      <c r="I8" s="59">
        <v>1697046</v>
      </c>
      <c r="J8" s="75"/>
      <c r="K8" s="75"/>
      <c r="L8" s="75"/>
      <c r="N8" t="str">
        <f>IF(F8+G8=E8+D8,"Y","N")</f>
        <v>Y</v>
      </c>
    </row>
    <row r="9" spans="1:14" s="22" customFormat="1" ht="24.75" customHeight="1">
      <c r="A9" s="23" t="s">
        <v>28</v>
      </c>
      <c r="B9" s="24"/>
      <c r="C9" s="55">
        <v>3839</v>
      </c>
      <c r="D9" s="28">
        <v>3609</v>
      </c>
      <c r="E9" s="25">
        <v>230</v>
      </c>
      <c r="F9" s="25">
        <v>2474</v>
      </c>
      <c r="G9" s="25">
        <v>1365</v>
      </c>
      <c r="H9" s="60">
        <v>333840</v>
      </c>
      <c r="I9" s="59">
        <v>4465</v>
      </c>
      <c r="J9" s="26" t="s">
        <v>49</v>
      </c>
      <c r="K9" s="26"/>
      <c r="L9" s="26"/>
      <c r="M9" s="26"/>
      <c r="N9" s="22" t="str">
        <f aca="true" t="shared" si="1" ref="N9:N30">IF(F9+G9=E9+D9,"Y","N")</f>
        <v>Y</v>
      </c>
    </row>
    <row r="10" spans="1:14" s="27" customFormat="1" ht="24.75" customHeight="1">
      <c r="A10" s="23" t="s">
        <v>29</v>
      </c>
      <c r="B10" s="24"/>
      <c r="C10" s="55">
        <v>37306</v>
      </c>
      <c r="D10" s="28">
        <v>25920</v>
      </c>
      <c r="E10" s="28">
        <v>11386</v>
      </c>
      <c r="F10" s="28">
        <v>20769</v>
      </c>
      <c r="G10" s="28">
        <v>16537</v>
      </c>
      <c r="H10" s="60">
        <v>641500</v>
      </c>
      <c r="I10" s="59">
        <v>44456</v>
      </c>
      <c r="J10" s="26" t="s">
        <v>49</v>
      </c>
      <c r="K10" s="26"/>
      <c r="L10" s="26"/>
      <c r="M10" s="26"/>
      <c r="N10" s="27" t="str">
        <f t="shared" si="1"/>
        <v>Y</v>
      </c>
    </row>
    <row r="11" spans="1:14" s="22" customFormat="1" ht="24.75" customHeight="1">
      <c r="A11" s="23" t="s">
        <v>30</v>
      </c>
      <c r="B11" s="24"/>
      <c r="C11" s="55">
        <v>25817</v>
      </c>
      <c r="D11" s="28">
        <v>0</v>
      </c>
      <c r="E11" s="25">
        <v>25817</v>
      </c>
      <c r="F11" s="25">
        <v>12790</v>
      </c>
      <c r="G11" s="25">
        <v>13027</v>
      </c>
      <c r="H11" s="61">
        <v>0</v>
      </c>
      <c r="I11" s="59">
        <v>12762</v>
      </c>
      <c r="J11" s="23" t="s">
        <v>50</v>
      </c>
      <c r="K11" s="26"/>
      <c r="L11" s="26"/>
      <c r="M11" s="26"/>
      <c r="N11" s="22" t="str">
        <f>IF(F11+G11=E11+D11,"Y","N")</f>
        <v>Y</v>
      </c>
    </row>
    <row r="12" spans="1:14" s="22" customFormat="1" ht="24.75" customHeight="1">
      <c r="A12" s="23" t="s">
        <v>31</v>
      </c>
      <c r="B12" s="24"/>
      <c r="C12" s="55">
        <v>11945</v>
      </c>
      <c r="D12" s="28">
        <v>0</v>
      </c>
      <c r="E12" s="28">
        <v>11945</v>
      </c>
      <c r="F12" s="28">
        <v>5227</v>
      </c>
      <c r="G12" s="28">
        <v>6718</v>
      </c>
      <c r="H12" s="61">
        <v>0</v>
      </c>
      <c r="I12" s="59">
        <v>16227</v>
      </c>
      <c r="J12" s="23" t="s">
        <v>51</v>
      </c>
      <c r="K12" s="26"/>
      <c r="L12" s="26"/>
      <c r="M12" s="26"/>
      <c r="N12" s="22" t="str">
        <f t="shared" si="1"/>
        <v>Y</v>
      </c>
    </row>
    <row r="13" spans="1:14" s="27" customFormat="1" ht="24.75" customHeight="1">
      <c r="A13" s="91" t="s">
        <v>32</v>
      </c>
      <c r="B13" s="92"/>
      <c r="C13" s="55">
        <v>31757</v>
      </c>
      <c r="D13" s="31">
        <v>20393</v>
      </c>
      <c r="E13" s="32">
        <v>11364</v>
      </c>
      <c r="F13" s="29">
        <v>7229</v>
      </c>
      <c r="G13" s="29">
        <v>24528</v>
      </c>
      <c r="H13" s="62">
        <v>775905</v>
      </c>
      <c r="I13" s="59">
        <v>13791</v>
      </c>
      <c r="J13" s="86" t="s">
        <v>53</v>
      </c>
      <c r="K13" s="86"/>
      <c r="L13" s="86"/>
      <c r="M13" s="86"/>
      <c r="N13" s="27" t="str">
        <f t="shared" si="1"/>
        <v>Y</v>
      </c>
    </row>
    <row r="14" spans="1:14" s="27" customFormat="1" ht="24.75" customHeight="1">
      <c r="A14" s="34" t="s">
        <v>33</v>
      </c>
      <c r="B14" s="35"/>
      <c r="C14" s="55">
        <v>15716</v>
      </c>
      <c r="D14" s="31">
        <v>14982</v>
      </c>
      <c r="E14" s="32">
        <v>734</v>
      </c>
      <c r="F14" s="29">
        <v>7940</v>
      </c>
      <c r="G14" s="29">
        <v>7776</v>
      </c>
      <c r="H14" s="62">
        <v>1765535</v>
      </c>
      <c r="I14" s="59">
        <v>14555</v>
      </c>
      <c r="J14" s="23" t="s">
        <v>49</v>
      </c>
      <c r="K14" s="26"/>
      <c r="L14" s="26"/>
      <c r="M14" s="26"/>
      <c r="N14" s="27" t="str">
        <f t="shared" si="1"/>
        <v>Y</v>
      </c>
    </row>
    <row r="15" spans="1:14" s="27" customFormat="1" ht="24.75" customHeight="1">
      <c r="A15" s="36" t="s">
        <v>34</v>
      </c>
      <c r="B15" s="35"/>
      <c r="C15" s="55">
        <v>20732</v>
      </c>
      <c r="D15" s="31">
        <v>20009</v>
      </c>
      <c r="E15" s="32">
        <v>723</v>
      </c>
      <c r="F15" s="29">
        <v>12322</v>
      </c>
      <c r="G15" s="29">
        <v>8410</v>
      </c>
      <c r="H15" s="62">
        <v>957490</v>
      </c>
      <c r="I15" s="59">
        <v>19527</v>
      </c>
      <c r="J15" s="23" t="s">
        <v>49</v>
      </c>
      <c r="K15" s="26"/>
      <c r="L15" s="26"/>
      <c r="M15" s="26"/>
      <c r="N15" s="27" t="str">
        <f t="shared" si="1"/>
        <v>Y</v>
      </c>
    </row>
    <row r="16" spans="1:14" s="27" customFormat="1" ht="24.75" customHeight="1">
      <c r="A16" s="34" t="s">
        <v>35</v>
      </c>
      <c r="B16" s="37"/>
      <c r="C16" s="55">
        <v>38440</v>
      </c>
      <c r="D16" s="32">
        <v>0</v>
      </c>
      <c r="E16" s="32">
        <v>38440</v>
      </c>
      <c r="F16" s="32">
        <v>23064</v>
      </c>
      <c r="G16" s="32">
        <v>15376</v>
      </c>
      <c r="H16" s="63">
        <v>0</v>
      </c>
      <c r="I16" s="59">
        <v>18995</v>
      </c>
      <c r="J16" s="64" t="s">
        <v>52</v>
      </c>
      <c r="K16" s="23"/>
      <c r="L16" s="23"/>
      <c r="M16" s="23"/>
      <c r="N16" s="27" t="str">
        <f t="shared" si="1"/>
        <v>Y</v>
      </c>
    </row>
    <row r="17" spans="1:14" s="27" customFormat="1" ht="24.75" customHeight="1">
      <c r="A17" s="34" t="s">
        <v>36</v>
      </c>
      <c r="B17" s="37"/>
      <c r="C17" s="55">
        <v>30265</v>
      </c>
      <c r="D17" s="38">
        <v>16929</v>
      </c>
      <c r="E17" s="38">
        <v>13336</v>
      </c>
      <c r="F17" s="38">
        <v>18567</v>
      </c>
      <c r="G17" s="38">
        <v>11698</v>
      </c>
      <c r="H17" s="62">
        <v>689653</v>
      </c>
      <c r="I17" s="59">
        <v>25996</v>
      </c>
      <c r="J17" s="23" t="s">
        <v>49</v>
      </c>
      <c r="K17" s="23"/>
      <c r="L17" s="23"/>
      <c r="M17" s="23"/>
      <c r="N17" s="27" t="str">
        <f t="shared" si="1"/>
        <v>Y</v>
      </c>
    </row>
    <row r="18" spans="1:14" s="27" customFormat="1" ht="24.75" customHeight="1">
      <c r="A18" s="36" t="s">
        <v>37</v>
      </c>
      <c r="B18" s="37"/>
      <c r="C18" s="55">
        <v>5369</v>
      </c>
      <c r="D18" s="38">
        <v>4789</v>
      </c>
      <c r="E18" s="38">
        <v>580</v>
      </c>
      <c r="F18" s="38">
        <v>3629</v>
      </c>
      <c r="G18" s="38">
        <v>1740</v>
      </c>
      <c r="H18" s="62">
        <v>1170960</v>
      </c>
      <c r="I18" s="59">
        <v>5805</v>
      </c>
      <c r="J18" s="23" t="s">
        <v>49</v>
      </c>
      <c r="K18" s="23"/>
      <c r="L18" s="23"/>
      <c r="M18" s="23"/>
      <c r="N18" s="27" t="str">
        <f t="shared" si="1"/>
        <v>Y</v>
      </c>
    </row>
    <row r="19" spans="1:14" s="27" customFormat="1" ht="24.75" customHeight="1">
      <c r="A19" s="34" t="s">
        <v>38</v>
      </c>
      <c r="B19" s="37"/>
      <c r="C19" s="55">
        <v>22213</v>
      </c>
      <c r="D19" s="31">
        <v>14938</v>
      </c>
      <c r="E19" s="31">
        <v>7275</v>
      </c>
      <c r="F19" s="31">
        <v>15803</v>
      </c>
      <c r="G19" s="31">
        <v>6410</v>
      </c>
      <c r="H19" s="62">
        <v>1797560</v>
      </c>
      <c r="I19" s="59">
        <v>22843</v>
      </c>
      <c r="J19" s="23" t="s">
        <v>49</v>
      </c>
      <c r="K19" s="23"/>
      <c r="L19" s="23"/>
      <c r="M19" s="23"/>
      <c r="N19" s="27" t="str">
        <f>IF(F19+G19=E19+D19,"Y","N")</f>
        <v>Y</v>
      </c>
    </row>
    <row r="20" spans="1:14" s="27" customFormat="1" ht="24.75" customHeight="1">
      <c r="A20" s="34" t="s">
        <v>39</v>
      </c>
      <c r="B20" s="37"/>
      <c r="C20" s="55">
        <v>6296</v>
      </c>
      <c r="D20" s="31">
        <v>0</v>
      </c>
      <c r="E20" s="31">
        <v>6296</v>
      </c>
      <c r="F20" s="31">
        <v>3535</v>
      </c>
      <c r="G20" s="31">
        <v>2761</v>
      </c>
      <c r="H20" s="63">
        <v>0</v>
      </c>
      <c r="I20" s="59">
        <v>7092</v>
      </c>
      <c r="J20" s="23" t="s">
        <v>49</v>
      </c>
      <c r="K20" s="23"/>
      <c r="L20" s="23"/>
      <c r="M20" s="23"/>
      <c r="N20" s="27" t="str">
        <f t="shared" si="1"/>
        <v>Y</v>
      </c>
    </row>
    <row r="21" spans="1:14" s="27" customFormat="1" ht="24.75" customHeight="1">
      <c r="A21" s="71" t="s">
        <v>40</v>
      </c>
      <c r="B21" s="72"/>
      <c r="C21" s="55">
        <v>8044</v>
      </c>
      <c r="D21" s="31">
        <v>7850</v>
      </c>
      <c r="E21" s="31">
        <v>194</v>
      </c>
      <c r="F21" s="31">
        <v>4731</v>
      </c>
      <c r="G21" s="31">
        <v>3313</v>
      </c>
      <c r="H21" s="62">
        <v>3040760</v>
      </c>
      <c r="I21" s="59">
        <v>6528</v>
      </c>
      <c r="J21" s="74" t="s">
        <v>53</v>
      </c>
      <c r="K21" s="74"/>
      <c r="L21" s="74"/>
      <c r="M21" s="74"/>
      <c r="N21" s="27" t="str">
        <f t="shared" si="1"/>
        <v>Y</v>
      </c>
    </row>
    <row r="22" spans="1:14" s="27" customFormat="1" ht="24.75" customHeight="1">
      <c r="A22" s="71" t="s">
        <v>41</v>
      </c>
      <c r="B22" s="72"/>
      <c r="C22" s="55">
        <v>820200</v>
      </c>
      <c r="D22" s="31">
        <v>0</v>
      </c>
      <c r="E22" s="31">
        <v>820200</v>
      </c>
      <c r="F22" s="31">
        <v>492120</v>
      </c>
      <c r="G22" s="31">
        <v>328080</v>
      </c>
      <c r="H22" s="63">
        <v>0</v>
      </c>
      <c r="I22" s="59">
        <v>798000</v>
      </c>
      <c r="J22" s="74" t="s">
        <v>54</v>
      </c>
      <c r="K22" s="74"/>
      <c r="L22" s="74"/>
      <c r="M22" s="74"/>
      <c r="N22" s="27" t="str">
        <f t="shared" si="1"/>
        <v>Y</v>
      </c>
    </row>
    <row r="23" spans="1:14" s="27" customFormat="1" ht="24.75" customHeight="1">
      <c r="A23" s="34" t="s">
        <v>42</v>
      </c>
      <c r="B23" s="37"/>
      <c r="C23" s="55">
        <v>313120</v>
      </c>
      <c r="D23" s="31">
        <v>0</v>
      </c>
      <c r="E23" s="31">
        <v>313120</v>
      </c>
      <c r="F23" s="31">
        <v>187872</v>
      </c>
      <c r="G23" s="31">
        <v>125248</v>
      </c>
      <c r="H23" s="63">
        <v>0</v>
      </c>
      <c r="I23" s="59">
        <v>329600</v>
      </c>
      <c r="J23" s="23" t="s">
        <v>55</v>
      </c>
      <c r="K23" s="23"/>
      <c r="L23" s="23"/>
      <c r="M23" s="23"/>
      <c r="N23" s="27" t="str">
        <f aca="true" t="shared" si="2" ref="N23:N29">IF(F23+G23=E23+D23,"Y","N")</f>
        <v>Y</v>
      </c>
    </row>
    <row r="24" spans="1:14" s="27" customFormat="1" ht="24.75" customHeight="1">
      <c r="A24" s="34" t="s">
        <v>43</v>
      </c>
      <c r="B24" s="37"/>
      <c r="C24" s="55">
        <v>19155</v>
      </c>
      <c r="D24" s="32">
        <v>0</v>
      </c>
      <c r="E24" s="32">
        <v>19155</v>
      </c>
      <c r="F24" s="32">
        <v>4947</v>
      </c>
      <c r="G24" s="32">
        <v>14208</v>
      </c>
      <c r="H24" s="63">
        <v>0</v>
      </c>
      <c r="I24" s="59">
        <v>20599</v>
      </c>
      <c r="J24" s="23" t="s">
        <v>50</v>
      </c>
      <c r="K24" s="23"/>
      <c r="L24" s="23"/>
      <c r="M24" s="23"/>
      <c r="N24" s="27" t="str">
        <f t="shared" si="2"/>
        <v>Y</v>
      </c>
    </row>
    <row r="25" spans="1:14" s="27" customFormat="1" ht="24.75" customHeight="1">
      <c r="A25" s="71" t="s">
        <v>57</v>
      </c>
      <c r="B25" s="72"/>
      <c r="C25" s="55">
        <v>66526</v>
      </c>
      <c r="D25" s="39">
        <v>49334</v>
      </c>
      <c r="E25" s="39">
        <v>17192</v>
      </c>
      <c r="F25" s="39">
        <v>27367</v>
      </c>
      <c r="G25" s="39">
        <v>39159</v>
      </c>
      <c r="H25" s="65">
        <v>1968390</v>
      </c>
      <c r="I25" s="59">
        <v>77567</v>
      </c>
      <c r="J25" s="74" t="s">
        <v>53</v>
      </c>
      <c r="K25" s="74"/>
      <c r="L25" s="74"/>
      <c r="M25" s="74"/>
      <c r="N25" s="27" t="str">
        <f t="shared" si="2"/>
        <v>Y</v>
      </c>
    </row>
    <row r="26" spans="1:14" s="27" customFormat="1" ht="24.75" customHeight="1">
      <c r="A26" s="71" t="s">
        <v>44</v>
      </c>
      <c r="B26" s="72"/>
      <c r="C26" s="55">
        <v>15488</v>
      </c>
      <c r="D26" s="39">
        <v>10326</v>
      </c>
      <c r="E26" s="39">
        <v>5162</v>
      </c>
      <c r="F26" s="39">
        <v>7180</v>
      </c>
      <c r="G26" s="39">
        <v>8308</v>
      </c>
      <c r="H26" s="62">
        <v>256195</v>
      </c>
      <c r="I26" s="59">
        <v>16046</v>
      </c>
      <c r="J26" s="74" t="s">
        <v>56</v>
      </c>
      <c r="K26" s="74"/>
      <c r="L26" s="74"/>
      <c r="M26" s="74"/>
      <c r="N26" s="27" t="str">
        <f t="shared" si="2"/>
        <v>Y</v>
      </c>
    </row>
    <row r="27" spans="1:14" s="27" customFormat="1" ht="24.75" customHeight="1">
      <c r="A27" s="71" t="s">
        <v>45</v>
      </c>
      <c r="B27" s="72"/>
      <c r="C27" s="55">
        <v>47233</v>
      </c>
      <c r="D27" s="39">
        <v>0</v>
      </c>
      <c r="E27" s="39">
        <v>47233</v>
      </c>
      <c r="F27" s="39">
        <v>19430</v>
      </c>
      <c r="G27" s="39">
        <v>27803</v>
      </c>
      <c r="H27" s="66">
        <v>0</v>
      </c>
      <c r="I27" s="59">
        <v>55110</v>
      </c>
      <c r="J27" s="23" t="s">
        <v>50</v>
      </c>
      <c r="K27" s="23"/>
      <c r="L27" s="23"/>
      <c r="M27" s="23"/>
      <c r="N27" s="27" t="str">
        <f t="shared" si="2"/>
        <v>Y</v>
      </c>
    </row>
    <row r="28" spans="1:14" s="27" customFormat="1" ht="24.75" customHeight="1">
      <c r="A28" s="34" t="s">
        <v>46</v>
      </c>
      <c r="B28" s="37"/>
      <c r="C28" s="55">
        <v>5736</v>
      </c>
      <c r="D28" s="39">
        <v>0</v>
      </c>
      <c r="E28" s="39">
        <v>5736</v>
      </c>
      <c r="F28" s="39">
        <v>2585</v>
      </c>
      <c r="G28" s="39">
        <v>3151</v>
      </c>
      <c r="H28" s="66">
        <v>0</v>
      </c>
      <c r="I28" s="59">
        <v>4786</v>
      </c>
      <c r="J28" s="23" t="s">
        <v>50</v>
      </c>
      <c r="K28" s="23"/>
      <c r="L28" s="23"/>
      <c r="M28" s="23"/>
      <c r="N28" s="27" t="str">
        <f t="shared" si="2"/>
        <v>Y</v>
      </c>
    </row>
    <row r="29" spans="1:14" s="27" customFormat="1" ht="24.75" customHeight="1">
      <c r="A29" s="34" t="s">
        <v>47</v>
      </c>
      <c r="B29" s="37"/>
      <c r="C29" s="55">
        <v>54551</v>
      </c>
      <c r="D29" s="39">
        <v>0</v>
      </c>
      <c r="E29" s="39">
        <v>54551</v>
      </c>
      <c r="F29" s="39">
        <v>22441</v>
      </c>
      <c r="G29" s="39">
        <v>32110</v>
      </c>
      <c r="H29" s="66">
        <v>0</v>
      </c>
      <c r="I29" s="59">
        <v>47354</v>
      </c>
      <c r="J29" s="23" t="s">
        <v>50</v>
      </c>
      <c r="K29" s="23"/>
      <c r="L29" s="23"/>
      <c r="M29" s="23"/>
      <c r="N29" s="27" t="str">
        <f t="shared" si="2"/>
        <v>Y</v>
      </c>
    </row>
    <row r="30" spans="1:14" s="27" customFormat="1" ht="24.75" customHeight="1">
      <c r="A30" s="34" t="s">
        <v>48</v>
      </c>
      <c r="B30" s="37"/>
      <c r="C30" s="55">
        <v>117240</v>
      </c>
      <c r="D30" s="39">
        <v>86862</v>
      </c>
      <c r="E30" s="39">
        <v>30378</v>
      </c>
      <c r="F30" s="39">
        <v>59159</v>
      </c>
      <c r="G30" s="39">
        <v>58081</v>
      </c>
      <c r="H30" s="68">
        <v>3369610</v>
      </c>
      <c r="I30" s="59">
        <v>134942</v>
      </c>
      <c r="J30" s="74" t="s">
        <v>53</v>
      </c>
      <c r="K30" s="74"/>
      <c r="L30" s="74"/>
      <c r="M30" s="74"/>
      <c r="N30" s="27" t="str">
        <f t="shared" si="1"/>
        <v>Y</v>
      </c>
    </row>
    <row r="31" spans="1:12" ht="24.75" customHeight="1">
      <c r="A31" s="3" t="s">
        <v>66</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80</v>
      </c>
    </row>
    <row r="33" spans="1:12" ht="24.75" customHeight="1">
      <c r="A33" s="3" t="s">
        <v>68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17</v>
      </c>
      <c r="B35" s="1"/>
      <c r="C35" s="1"/>
      <c r="D35" s="2" t="s">
        <v>3</v>
      </c>
      <c r="E35" s="1"/>
      <c r="F35" s="2"/>
      <c r="G35" s="1" t="s">
        <v>4</v>
      </c>
      <c r="J35" s="9" t="s">
        <v>5</v>
      </c>
      <c r="L35" s="1"/>
    </row>
    <row r="36" spans="1:12" s="6" customFormat="1" ht="15.75">
      <c r="A36" s="1"/>
      <c r="B36" s="1"/>
      <c r="C36" s="1"/>
      <c r="D36" s="2"/>
      <c r="E36" s="1"/>
      <c r="F36" s="2"/>
      <c r="G36" s="1"/>
      <c r="J36" s="1"/>
      <c r="K36" s="9"/>
      <c r="L36" s="1"/>
    </row>
    <row r="37" spans="2:12" s="6" customFormat="1" ht="15.75">
      <c r="B37" s="1"/>
      <c r="C37" s="1"/>
      <c r="D37" s="2" t="s">
        <v>3</v>
      </c>
      <c r="E37" s="1"/>
      <c r="G37" s="1" t="s">
        <v>6</v>
      </c>
      <c r="H37" s="1"/>
      <c r="J37" s="1"/>
      <c r="K37" s="1"/>
      <c r="L37" s="1"/>
    </row>
    <row r="38" spans="1:12" ht="19.5">
      <c r="A38" s="1"/>
      <c r="B38" s="1"/>
      <c r="C38" s="1"/>
      <c r="E38" s="10"/>
      <c r="G38" s="10"/>
      <c r="H38" s="48"/>
      <c r="I38" s="1"/>
      <c r="J38" s="1"/>
      <c r="K38" s="1"/>
      <c r="L38" s="1"/>
    </row>
  </sheetData>
  <sheetProtection/>
  <mergeCells count="22">
    <mergeCell ref="A25:B25"/>
    <mergeCell ref="A26:B26"/>
    <mergeCell ref="A21:B21"/>
    <mergeCell ref="A22:B22"/>
    <mergeCell ref="J21:M21"/>
    <mergeCell ref="J22:M22"/>
    <mergeCell ref="J25:M25"/>
    <mergeCell ref="J26:M26"/>
    <mergeCell ref="J30:M30"/>
    <mergeCell ref="D2:J2"/>
    <mergeCell ref="A3:L3"/>
    <mergeCell ref="J8:L8"/>
    <mergeCell ref="I6:I7"/>
    <mergeCell ref="E5:I5"/>
    <mergeCell ref="C6:G6"/>
    <mergeCell ref="A6:B7"/>
    <mergeCell ref="A27:B27"/>
    <mergeCell ref="J13:M13"/>
    <mergeCell ref="H6:H7"/>
    <mergeCell ref="J6:L7"/>
    <mergeCell ref="A13:B13"/>
    <mergeCell ref="A8:B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9" scale="85"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2016-02-17T06:43:13Z</cp:lastPrinted>
  <dcterms:created xsi:type="dcterms:W3CDTF">1996-12-31T16:12:16Z</dcterms:created>
  <dcterms:modified xsi:type="dcterms:W3CDTF">2016-02-17T06:43:57Z</dcterms:modified>
  <cp:category/>
  <cp:version/>
  <cp:contentType/>
  <cp:contentStatus/>
</cp:coreProperties>
</file>