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85" windowWidth="8340" windowHeight="4785" activeTab="0"/>
  </bookViews>
  <sheets>
    <sheet name="2553-01-01" sheetId="1" r:id="rId1"/>
  </sheets>
  <externalReferences>
    <externalReference r:id="rId4"/>
  </externalReferences>
  <definedNames>
    <definedName name="_xlnm.Print_Area" localSheetId="0">'2553-01-01'!$A$1:$L$38</definedName>
    <definedName name="_xlnm.Print_Area">'/MyDocument\統計方案\觀光局\01\表格正確版\表格正確版\[97年觀光遊憩區遊客人次統計表(修正版)12月(1)980110.xls]95年04月'!#REF!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<sst xmlns="http://schemas.openxmlformats.org/spreadsheetml/2006/main" count="96" uniqueCount="62">
  <si>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</si>
  <si>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</si>
  <si>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</si>
  <si>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</si>
  <si>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</si>
  <si>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</si>
  <si>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</si>
  <si>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</si>
  <si>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</si>
  <si>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</si>
  <si>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</si>
  <si>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</si>
  <si>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</si>
  <si>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r>
      <t>　　　　　二</t>
    </r>
    <r>
      <rPr>
        <sz val="12"/>
        <rFont val="Times New Roman"/>
        <family val="1"/>
      </rPr>
      <t>.</t>
    </r>
    <r>
      <rPr>
        <sz val="12"/>
        <rFont val="標楷體"/>
        <family val="4"/>
      </rPr>
      <t>其他有關觀光遊憩區管理單位依據其旅遊資料填報。</t>
    </r>
  </si>
  <si>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</si>
  <si>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</si>
  <si>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</si>
  <si>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</si>
  <si>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</si>
  <si>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南元休閒農場</t>
  </si>
  <si>
    <t>安平小鎮</t>
  </si>
  <si>
    <t>門票數</t>
  </si>
  <si>
    <t>人工計數器</t>
  </si>
  <si>
    <t>停車數概估</t>
  </si>
  <si>
    <t>自動車流監視</t>
  </si>
  <si>
    <t xml:space="preserve">門票數  </t>
  </si>
  <si>
    <t xml:space="preserve">廟方估計 </t>
  </si>
  <si>
    <t>廟方估計</t>
  </si>
  <si>
    <t xml:space="preserve">人工計數器 </t>
  </si>
  <si>
    <t>資料來源：一.本市依據轄區內民間登記有案之觀光遊憩區管理單位及所屬各觀光遊憩區管理單位填報之旅遊資料彙編。</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</si>
  <si>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</si>
  <si>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</si>
  <si>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臺南市政府主計處104年06月01日南市主統字第1040526400號函核定</t>
  </si>
  <si>
    <t>業務主管人員</t>
  </si>
  <si>
    <t>機關首長</t>
  </si>
  <si>
    <t>中華民國　104　年　7　月</t>
  </si>
  <si>
    <t>中華民國104年8月15日編報</t>
  </si>
  <si>
    <t>臺灣鹽業博物館</t>
  </si>
  <si>
    <t>七股鹽山</t>
  </si>
  <si>
    <t>北門遊客中心</t>
  </si>
  <si>
    <t>井仔腳瓦盤鹽田</t>
  </si>
  <si>
    <t>尖山埤江南渡假村</t>
  </si>
  <si>
    <t>烏山頭水庫風景區</t>
  </si>
  <si>
    <t>曾文水庫</t>
  </si>
  <si>
    <t>虎頭埤風景區</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</si>
  <si>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</si>
  <si>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</si>
  <si>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</si>
  <si>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</si>
  <si>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</si>
  <si>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</si>
  <si>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</si>
  <si>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</si>
  <si>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</si>
  <si>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</si>
  <si>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</si>
  <si>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</si>
  <si>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</si>
  <si>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</si>
  <si>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</si>
  <si>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關仔嶺溫泉區</t>
  </si>
  <si>
    <r>
      <rPr>
        <sz val="12"/>
        <rFont val="標楷體"/>
        <family val="4"/>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</si>
</sst>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0_ "/>
  </numFmts>
  <fonts count="44">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Schoolbook"/>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6"/>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style="thin"/>
    </border>
    <border>
      <left/>
      <right/>
      <top style="thin"/>
      <bottom style="thin"/>
    </border>
    <border>
      <left style="thin"/>
      <right style="thin"/>
      <top/>
      <bottom style="thin"/>
    </border>
    <border>
      <left style="thin"/>
      <right/>
      <top style="thin"/>
      <bottom style="thin"/>
    </border>
    <border>
      <left/>
      <right style="thin"/>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0" fontId="6" fillId="22" borderId="0" applyNumberFormat="0" applyBorder="0" applyAlignment="0" applyProtection="0"/>
    <xf numFmtId="9" fontId="0" fillId="0" borderId="0" applyFont="0" applyFill="0" applyBorder="0" applyAlignment="0" applyProtection="0"/>
    <xf numFmtId="0" fontId="32"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4" borderId="4" applyNumberFormat="0" applyFont="0" applyAlignment="0" applyProtection="0"/>
    <xf numFmtId="0" fontId="34"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1" borderId="2" applyNumberFormat="0" applyAlignment="0" applyProtection="0"/>
    <xf numFmtId="0" fontId="40" fillId="23" borderId="8" applyNumberFormat="0" applyAlignment="0" applyProtection="0"/>
    <xf numFmtId="0" fontId="41" fillId="32" borderId="9" applyNumberFormat="0" applyAlignment="0" applyProtection="0"/>
    <xf numFmtId="0" fontId="42" fillId="33" borderId="0" applyNumberFormat="0" applyBorder="0" applyAlignment="0" applyProtection="0"/>
    <xf numFmtId="0" fontId="7" fillId="34" borderId="0" applyNumberFormat="0" applyBorder="0" applyAlignment="0" applyProtection="0"/>
    <xf numFmtId="0" fontId="43"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10" fillId="0" borderId="10" xfId="0" applyFont="1" applyBorder="1" applyAlignment="1">
      <alignment horizontal="center" vertical="center" wrapText="1"/>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0" fillId="35" borderId="0" xfId="0" applyFill="1" applyAlignment="1">
      <alignment/>
    </xf>
    <xf numFmtId="0" fontId="0" fillId="0" borderId="11" xfId="0" applyBorder="1" applyAlignment="1">
      <alignment/>
    </xf>
    <xf numFmtId="3" fontId="12" fillId="0" borderId="10" xfId="0" applyNumberFormat="1" applyFont="1" applyBorder="1" applyAlignment="1">
      <alignment horizontal="right" vertical="center"/>
    </xf>
    <xf numFmtId="3" fontId="12" fillId="35" borderId="10" xfId="0" applyNumberFormat="1" applyFont="1" applyFill="1" applyBorder="1" applyAlignment="1">
      <alignment horizontal="right" vertical="center"/>
    </xf>
    <xf numFmtId="177" fontId="12" fillId="0" borderId="10" xfId="0" applyNumberFormat="1" applyFont="1" applyFill="1" applyBorder="1" applyAlignment="1">
      <alignment horizontal="right" vertical="center"/>
    </xf>
    <xf numFmtId="177" fontId="12" fillId="0" borderId="12" xfId="0" applyNumberFormat="1" applyFont="1" applyBorder="1" applyAlignment="1">
      <alignment horizontal="right" vertical="center"/>
    </xf>
    <xf numFmtId="10" fontId="0" fillId="0" borderId="0" xfId="0" applyNumberFormat="1" applyAlignment="1">
      <alignment/>
    </xf>
    <xf numFmtId="0" fontId="2" fillId="0" borderId="13" xfId="0" applyFont="1" applyFill="1" applyBorder="1" applyAlignment="1">
      <alignment horizontal="left" vertical="center"/>
    </xf>
    <xf numFmtId="0" fontId="2" fillId="35" borderId="11" xfId="0" applyFont="1" applyFill="1" applyBorder="1" applyAlignment="1">
      <alignment horizontal="left" vertical="center"/>
    </xf>
    <xf numFmtId="0" fontId="2" fillId="35" borderId="13" xfId="0" applyFont="1" applyFill="1" applyBorder="1" applyAlignment="1">
      <alignment horizontal="left" vertical="center"/>
    </xf>
    <xf numFmtId="0" fontId="2" fillId="0" borderId="11" xfId="0" applyFont="1" applyFill="1" applyBorder="1" applyAlignment="1">
      <alignment horizontal="left" vertical="center"/>
    </xf>
    <xf numFmtId="177" fontId="12" fillId="0" borderId="10" xfId="0" applyNumberFormat="1" applyFont="1" applyBorder="1" applyAlignment="1">
      <alignment horizontal="right" vertical="center"/>
    </xf>
    <xf numFmtId="176" fontId="12" fillId="0" borderId="14"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7" fontId="12" fillId="35" borderId="10" xfId="0" applyNumberFormat="1" applyFont="1" applyFill="1" applyBorder="1" applyAlignment="1">
      <alignment horizontal="right" vertical="center"/>
    </xf>
    <xf numFmtId="176" fontId="12" fillId="35" borderId="10" xfId="0" applyNumberFormat="1" applyFont="1" applyFill="1" applyBorder="1" applyAlignment="1">
      <alignment horizontal="right" vertical="center"/>
    </xf>
    <xf numFmtId="0" fontId="2" fillId="35" borderId="15" xfId="0" applyFont="1" applyFill="1" applyBorder="1" applyAlignment="1">
      <alignment horizontal="left" vertical="center"/>
    </xf>
    <xf numFmtId="177" fontId="12" fillId="0" borderId="10" xfId="35" applyNumberFormat="1" applyFont="1" applyFill="1" applyBorder="1" applyAlignment="1">
      <alignment horizontal="right" vertical="center" wrapText="1"/>
    </xf>
    <xf numFmtId="0" fontId="2" fillId="0" borderId="15" xfId="0" applyFont="1" applyFill="1" applyBorder="1" applyAlignment="1">
      <alignment horizontal="left" vertical="center"/>
    </xf>
    <xf numFmtId="178" fontId="12" fillId="0" borderId="10" xfId="0" applyNumberFormat="1" applyFont="1" applyFill="1" applyBorder="1" applyAlignment="1">
      <alignment horizontal="right" vertical="center"/>
    </xf>
    <xf numFmtId="177" fontId="2" fillId="0" borderId="15" xfId="0" applyNumberFormat="1" applyFont="1" applyFill="1" applyBorder="1" applyAlignment="1">
      <alignment horizontal="left" vertical="center"/>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1" xfId="0" applyFont="1" applyBorder="1" applyAlignment="1">
      <alignment/>
    </xf>
    <xf numFmtId="0" fontId="2" fillId="0" borderId="12" xfId="0" applyFont="1" applyBorder="1" applyAlignment="1">
      <alignment/>
    </xf>
    <xf numFmtId="0" fontId="9" fillId="0" borderId="17" xfId="0" applyFont="1" applyBorder="1" applyAlignment="1">
      <alignment horizontal="center" vertical="center"/>
    </xf>
    <xf numFmtId="0" fontId="8"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42" fontId="2" fillId="0" borderId="19" xfId="0" applyNumberFormat="1" applyFont="1" applyBorder="1" applyAlignment="1">
      <alignment horizontal="center" vertical="center"/>
    </xf>
    <xf numFmtId="42" fontId="2" fillId="0" borderId="14"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Fill="1" applyBorder="1" applyAlignment="1">
      <alignment horizontal="left" vertical="center"/>
    </xf>
    <xf numFmtId="0" fontId="2" fillId="0" borderId="10" xfId="0" applyFont="1" applyFill="1" applyBorder="1" applyAlignment="1">
      <alignment horizontal="left"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35" borderId="16" xfId="0" applyFont="1" applyFill="1"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Font="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showGridLines="0" tabSelected="1" zoomScale="110" zoomScaleNormal="110" zoomScaleSheetLayoutView="100" zoomScalePageLayoutView="0" workbookViewId="0" topLeftCell="A1">
      <pane ySplit="7" topLeftCell="A8" activePane="bottomLeft" state="frozen"/>
      <selection pane="topLeft" activeCell="A1" sqref="A1"/>
      <selection pane="bottomLeft" activeCell="H14" sqref="H14"/>
    </sheetView>
  </sheetViews>
  <sheetFormatPr defaultColWidth="9.00390625" defaultRowHeight="16.5"/>
  <cols>
    <col min="1" max="1" width="10.625" style="0" customWidth="1"/>
    <col min="3" max="3" width="16.50390625" style="0" customWidth="1"/>
    <col min="4" max="7" width="14.625" style="0" customWidth="1"/>
    <col min="8" max="8" width="18.625" style="19"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18"/>
      <c r="I1" s="1"/>
      <c r="J1" s="1"/>
      <c r="K1" s="4" t="s">
        <v>1</v>
      </c>
      <c r="L1" s="4" t="s">
        <v>6</v>
      </c>
    </row>
    <row r="2" spans="1:12" s="6" customFormat="1" ht="16.5">
      <c r="A2" s="5" t="s">
        <v>7</v>
      </c>
      <c r="B2" s="7" t="s">
        <v>8</v>
      </c>
      <c r="C2" s="7"/>
      <c r="D2" s="43" t="s">
        <v>32</v>
      </c>
      <c r="E2" s="43"/>
      <c r="F2" s="43"/>
      <c r="G2" s="43"/>
      <c r="H2" s="43"/>
      <c r="I2" s="43"/>
      <c r="J2" s="44"/>
      <c r="K2" s="4" t="s">
        <v>2</v>
      </c>
      <c r="L2" s="13" t="s">
        <v>31</v>
      </c>
    </row>
    <row r="3" spans="1:12" ht="30" customHeight="1">
      <c r="A3" s="45" t="s">
        <v>17</v>
      </c>
      <c r="B3" s="46"/>
      <c r="C3" s="46"/>
      <c r="D3" s="46"/>
      <c r="E3" s="46"/>
      <c r="F3" s="46"/>
      <c r="G3" s="46"/>
      <c r="H3" s="46"/>
      <c r="I3" s="46"/>
      <c r="J3" s="46"/>
      <c r="K3" s="46"/>
      <c r="L3" s="46"/>
    </row>
    <row r="4" spans="1:11" ht="6" customHeight="1">
      <c r="A4" s="1"/>
      <c r="B4" s="1"/>
      <c r="C4" s="1"/>
      <c r="D4" s="1"/>
      <c r="E4" s="1"/>
      <c r="F4" s="1"/>
      <c r="G4" s="1"/>
      <c r="H4" s="18"/>
      <c r="I4" s="1"/>
      <c r="J4" s="1"/>
      <c r="K4" s="1"/>
    </row>
    <row r="5" spans="2:12" ht="19.5">
      <c r="B5" s="8"/>
      <c r="C5" s="8"/>
      <c r="D5" s="8"/>
      <c r="E5" s="48" t="s">
        <v>35</v>
      </c>
      <c r="F5" s="48"/>
      <c r="G5" s="48"/>
      <c r="H5" s="48"/>
      <c r="I5" s="48"/>
      <c r="J5" s="8"/>
      <c r="K5" s="8"/>
      <c r="L5" s="9" t="s">
        <v>9</v>
      </c>
    </row>
    <row r="6" spans="1:12" s="6" customFormat="1" ht="24.75" customHeight="1">
      <c r="A6" s="50" t="s">
        <v>10</v>
      </c>
      <c r="B6" s="51"/>
      <c r="C6" s="49" t="s">
        <v>11</v>
      </c>
      <c r="D6" s="49"/>
      <c r="E6" s="49"/>
      <c r="F6" s="49"/>
      <c r="G6" s="49"/>
      <c r="H6" s="53" t="s">
        <v>58</v>
      </c>
      <c r="I6" s="47" t="s">
        <v>14</v>
      </c>
      <c r="J6" s="55" t="s">
        <v>59</v>
      </c>
      <c r="K6" s="50"/>
      <c r="L6" s="50"/>
    </row>
    <row r="7" spans="1:12" s="15" customFormat="1" ht="49.5">
      <c r="A7" s="48"/>
      <c r="B7" s="52"/>
      <c r="C7" s="14" t="s">
        <v>16</v>
      </c>
      <c r="D7" s="14" t="s">
        <v>56</v>
      </c>
      <c r="E7" s="14" t="s">
        <v>57</v>
      </c>
      <c r="F7" s="16" t="s">
        <v>18</v>
      </c>
      <c r="G7" s="16" t="s">
        <v>15</v>
      </c>
      <c r="H7" s="54"/>
      <c r="I7" s="47"/>
      <c r="J7" s="56"/>
      <c r="K7" s="48"/>
      <c r="L7" s="48"/>
    </row>
    <row r="8" spans="1:15" ht="24.75" customHeight="1">
      <c r="A8" s="59" t="s">
        <v>12</v>
      </c>
      <c r="B8" s="60"/>
      <c r="C8" s="25">
        <f>SUM(C9:C30)</f>
        <v>2058649</v>
      </c>
      <c r="D8" s="25">
        <f>SUM(D9:D30)</f>
        <v>338035</v>
      </c>
      <c r="E8" s="25">
        <f>SUM(E9:E30)</f>
        <v>1720614</v>
      </c>
      <c r="F8" s="25">
        <f>SUM(F9:F30)</f>
        <v>1109332</v>
      </c>
      <c r="G8" s="25">
        <f>SUM(G9:G30)</f>
        <v>949317</v>
      </c>
      <c r="H8" s="32">
        <f>SUM(H9:H30)</f>
        <v>20096088</v>
      </c>
      <c r="I8" s="22">
        <v>2114812</v>
      </c>
      <c r="J8" s="43"/>
      <c r="K8" s="43"/>
      <c r="L8" s="43"/>
      <c r="M8" s="21"/>
      <c r="N8" t="str">
        <f>IF(F8+G8=E8+D8,"Y","N")</f>
        <v>Y</v>
      </c>
      <c r="O8" s="26">
        <f>(C8-I8)/I8</f>
        <v>-0.026556970548682342</v>
      </c>
    </row>
    <row r="9" spans="1:15" s="20" customFormat="1" ht="24.75" customHeight="1">
      <c r="A9" s="61" t="s">
        <v>37</v>
      </c>
      <c r="B9" s="62"/>
      <c r="C9" s="34">
        <v>5613</v>
      </c>
      <c r="D9" s="34">
        <v>5256</v>
      </c>
      <c r="E9" s="34">
        <v>357</v>
      </c>
      <c r="F9" s="34">
        <v>2332</v>
      </c>
      <c r="G9" s="34">
        <v>3281</v>
      </c>
      <c r="H9" s="35">
        <v>431300</v>
      </c>
      <c r="I9" s="23">
        <v>11700</v>
      </c>
      <c r="J9" s="36" t="s">
        <v>21</v>
      </c>
      <c r="K9" s="29"/>
      <c r="L9" s="29"/>
      <c r="M9" s="28"/>
      <c r="N9" s="20" t="str">
        <f aca="true" t="shared" si="0" ref="N9:N30">IF(F9+G9=E9+D9,"Y","N")</f>
        <v>Y</v>
      </c>
      <c r="O9" s="26">
        <f aca="true" t="shared" si="1" ref="O9:O30">(C9-I9)/I9</f>
        <v>-0.5202564102564102</v>
      </c>
    </row>
    <row r="10" spans="1:15" s="20" customFormat="1" ht="24.75" customHeight="1">
      <c r="A10" s="61" t="s">
        <v>38</v>
      </c>
      <c r="B10" s="62"/>
      <c r="C10" s="34">
        <v>56971</v>
      </c>
      <c r="D10" s="34">
        <v>42552</v>
      </c>
      <c r="E10" s="34">
        <v>14419</v>
      </c>
      <c r="F10" s="34">
        <v>30593</v>
      </c>
      <c r="G10" s="34">
        <v>26378</v>
      </c>
      <c r="H10" s="35">
        <v>1059550</v>
      </c>
      <c r="I10" s="23">
        <v>53698</v>
      </c>
      <c r="J10" s="36" t="s">
        <v>21</v>
      </c>
      <c r="K10" s="29"/>
      <c r="L10" s="29"/>
      <c r="M10" s="28"/>
      <c r="N10" s="20" t="str">
        <f t="shared" si="0"/>
        <v>Y</v>
      </c>
      <c r="O10" s="26">
        <f t="shared" si="1"/>
        <v>0.06095199076315692</v>
      </c>
    </row>
    <row r="11" spans="1:15" s="20" customFormat="1" ht="24.75" customHeight="1">
      <c r="A11" s="61" t="s">
        <v>39</v>
      </c>
      <c r="B11" s="62"/>
      <c r="C11" s="34">
        <v>70263</v>
      </c>
      <c r="D11" s="37" t="s">
        <v>61</v>
      </c>
      <c r="E11" s="34">
        <v>70263</v>
      </c>
      <c r="F11" s="34">
        <v>36949</v>
      </c>
      <c r="G11" s="34">
        <v>33314</v>
      </c>
      <c r="H11" s="37" t="s">
        <v>61</v>
      </c>
      <c r="I11" s="23">
        <v>26824</v>
      </c>
      <c r="J11" s="36" t="s">
        <v>22</v>
      </c>
      <c r="K11" s="29"/>
      <c r="L11" s="29"/>
      <c r="M11" s="28"/>
      <c r="N11" s="20" t="e">
        <f>IF(F11+G11=E11+D11,"Y","N")</f>
        <v>#VALUE!</v>
      </c>
      <c r="O11" s="26">
        <f t="shared" si="1"/>
        <v>1.619407992842231</v>
      </c>
    </row>
    <row r="12" spans="1:15" s="20" customFormat="1" ht="24.75" customHeight="1">
      <c r="A12" s="61" t="s">
        <v>40</v>
      </c>
      <c r="B12" s="62"/>
      <c r="C12" s="34">
        <v>13878</v>
      </c>
      <c r="D12" s="37" t="s">
        <v>61</v>
      </c>
      <c r="E12" s="34">
        <v>13878</v>
      </c>
      <c r="F12" s="34">
        <v>6567</v>
      </c>
      <c r="G12" s="34">
        <v>7311</v>
      </c>
      <c r="H12" s="37" t="s">
        <v>61</v>
      </c>
      <c r="I12" s="23">
        <v>8845</v>
      </c>
      <c r="J12" s="36" t="s">
        <v>23</v>
      </c>
      <c r="K12" s="29"/>
      <c r="L12" s="29"/>
      <c r="M12" s="28"/>
      <c r="N12" s="20" t="e">
        <f t="shared" si="0"/>
        <v>#VALUE!</v>
      </c>
      <c r="O12" s="26">
        <f t="shared" si="1"/>
        <v>0.5690220463538722</v>
      </c>
    </row>
    <row r="13" spans="1:15" s="17" customFormat="1" ht="24.75" customHeight="1">
      <c r="A13" s="57" t="s">
        <v>41</v>
      </c>
      <c r="B13" s="58"/>
      <c r="C13" s="31">
        <v>24850</v>
      </c>
      <c r="D13" s="24">
        <v>13736</v>
      </c>
      <c r="E13" s="24">
        <v>11114</v>
      </c>
      <c r="F13" s="24">
        <v>5223</v>
      </c>
      <c r="G13" s="24">
        <v>19627</v>
      </c>
      <c r="H13" s="33">
        <v>374516</v>
      </c>
      <c r="I13" s="22">
        <v>29195</v>
      </c>
      <c r="J13" s="38" t="s">
        <v>25</v>
      </c>
      <c r="K13" s="27"/>
      <c r="L13" s="27"/>
      <c r="M13" s="30"/>
      <c r="N13" s="17" t="str">
        <f t="shared" si="0"/>
        <v>Y</v>
      </c>
      <c r="O13" s="26">
        <f t="shared" si="1"/>
        <v>-0.14882685391334133</v>
      </c>
    </row>
    <row r="14" spans="1:15" s="17" customFormat="1" ht="24.75" customHeight="1">
      <c r="A14" s="41" t="s">
        <v>42</v>
      </c>
      <c r="B14" s="63"/>
      <c r="C14" s="31">
        <v>22208</v>
      </c>
      <c r="D14" s="24">
        <v>21021</v>
      </c>
      <c r="E14" s="24">
        <v>1187</v>
      </c>
      <c r="F14" s="24">
        <v>11134</v>
      </c>
      <c r="G14" s="24">
        <v>11074</v>
      </c>
      <c r="H14" s="33">
        <v>2642095</v>
      </c>
      <c r="I14" s="22">
        <v>23086</v>
      </c>
      <c r="J14" s="38" t="s">
        <v>21</v>
      </c>
      <c r="K14" s="27"/>
      <c r="L14" s="27"/>
      <c r="M14" s="30"/>
      <c r="N14" s="17" t="str">
        <f t="shared" si="0"/>
        <v>Y</v>
      </c>
      <c r="O14" s="26">
        <f t="shared" si="1"/>
        <v>-0.03803170752837217</v>
      </c>
    </row>
    <row r="15" spans="1:15" s="17" customFormat="1" ht="24.75" customHeight="1">
      <c r="A15" s="41" t="s">
        <v>43</v>
      </c>
      <c r="B15" s="63"/>
      <c r="C15" s="31">
        <v>13834</v>
      </c>
      <c r="D15" s="24">
        <v>13123</v>
      </c>
      <c r="E15" s="24">
        <v>711</v>
      </c>
      <c r="F15" s="24">
        <v>3828</v>
      </c>
      <c r="G15" s="24">
        <v>10006</v>
      </c>
      <c r="H15" s="33">
        <v>849771</v>
      </c>
      <c r="I15" s="22">
        <v>22236</v>
      </c>
      <c r="J15" s="38" t="s">
        <v>21</v>
      </c>
      <c r="K15" s="27"/>
      <c r="L15" s="27"/>
      <c r="M15" s="30"/>
      <c r="N15" s="17" t="str">
        <f t="shared" si="0"/>
        <v>Y</v>
      </c>
      <c r="O15" s="26">
        <f t="shared" si="1"/>
        <v>-0.3778557294477424</v>
      </c>
    </row>
    <row r="16" spans="1:15" s="17" customFormat="1" ht="24.75" customHeight="1">
      <c r="A16" s="41" t="s">
        <v>60</v>
      </c>
      <c r="B16" s="64"/>
      <c r="C16" s="31">
        <v>45405</v>
      </c>
      <c r="D16" s="37" t="s">
        <v>61</v>
      </c>
      <c r="E16" s="31">
        <v>45405</v>
      </c>
      <c r="F16" s="24">
        <v>27243</v>
      </c>
      <c r="G16" s="24">
        <v>18162</v>
      </c>
      <c r="H16" s="37" t="s">
        <v>61</v>
      </c>
      <c r="I16" s="22">
        <v>53149</v>
      </c>
      <c r="J16" s="40" t="s">
        <v>24</v>
      </c>
      <c r="K16" s="27"/>
      <c r="L16" s="27"/>
      <c r="M16" s="27"/>
      <c r="N16" s="17" t="e">
        <f t="shared" si="0"/>
        <v>#VALUE!</v>
      </c>
      <c r="O16" s="26">
        <f t="shared" si="1"/>
        <v>-0.14570358802611527</v>
      </c>
    </row>
    <row r="17" spans="1:15" s="17" customFormat="1" ht="24.75" customHeight="1">
      <c r="A17" s="41" t="s">
        <v>44</v>
      </c>
      <c r="B17" s="63"/>
      <c r="C17" s="31">
        <v>20097</v>
      </c>
      <c r="D17" s="39">
        <v>10517</v>
      </c>
      <c r="E17" s="39">
        <v>9580</v>
      </c>
      <c r="F17" s="39">
        <v>10288</v>
      </c>
      <c r="G17" s="39">
        <v>9809</v>
      </c>
      <c r="H17" s="33">
        <v>578656</v>
      </c>
      <c r="I17" s="22">
        <v>24956</v>
      </c>
      <c r="J17" s="38" t="s">
        <v>21</v>
      </c>
      <c r="K17" s="27"/>
      <c r="L17" s="27"/>
      <c r="M17" s="27"/>
      <c r="N17" s="17" t="str">
        <f t="shared" si="0"/>
        <v>Y</v>
      </c>
      <c r="O17" s="26">
        <f t="shared" si="1"/>
        <v>-0.19470267671101138</v>
      </c>
    </row>
    <row r="18" spans="1:15" s="17" customFormat="1" ht="24.75" customHeight="1">
      <c r="A18" s="41" t="s">
        <v>19</v>
      </c>
      <c r="B18" s="64"/>
      <c r="C18" s="31">
        <v>7841</v>
      </c>
      <c r="D18" s="39">
        <v>5668</v>
      </c>
      <c r="E18" s="39">
        <v>2173</v>
      </c>
      <c r="F18" s="39">
        <v>3898</v>
      </c>
      <c r="G18" s="39">
        <v>3943</v>
      </c>
      <c r="H18" s="33">
        <v>1552970</v>
      </c>
      <c r="I18" s="22">
        <v>8392</v>
      </c>
      <c r="J18" s="38" t="s">
        <v>21</v>
      </c>
      <c r="K18" s="27"/>
      <c r="L18" s="27"/>
      <c r="M18" s="27"/>
      <c r="N18" s="17" t="str">
        <f t="shared" si="0"/>
        <v>Y</v>
      </c>
      <c r="O18" s="26">
        <f t="shared" si="1"/>
        <v>-0.06565776930409914</v>
      </c>
    </row>
    <row r="19" spans="1:15" s="17" customFormat="1" ht="24.75" customHeight="1">
      <c r="A19" s="41" t="s">
        <v>45</v>
      </c>
      <c r="B19" s="63"/>
      <c r="C19" s="31">
        <v>24946</v>
      </c>
      <c r="D19" s="24">
        <v>13648</v>
      </c>
      <c r="E19" s="24">
        <v>11298</v>
      </c>
      <c r="F19" s="24">
        <v>19033</v>
      </c>
      <c r="G19" s="24">
        <v>5913</v>
      </c>
      <c r="H19" s="33">
        <v>1675000</v>
      </c>
      <c r="I19" s="22">
        <v>46505</v>
      </c>
      <c r="J19" s="38" t="s">
        <v>21</v>
      </c>
      <c r="K19" s="27"/>
      <c r="L19" s="27"/>
      <c r="M19" s="27"/>
      <c r="N19" s="17" t="str">
        <f>IF(F19+G19=E19+D19,"Y","N")</f>
        <v>Y</v>
      </c>
      <c r="O19" s="26">
        <f t="shared" si="1"/>
        <v>-0.463584560799914</v>
      </c>
    </row>
    <row r="20" spans="1:15" s="17" customFormat="1" ht="24.75" customHeight="1">
      <c r="A20" s="41" t="s">
        <v>46</v>
      </c>
      <c r="B20" s="63"/>
      <c r="C20" s="31">
        <v>5673</v>
      </c>
      <c r="D20" s="37" t="s">
        <v>61</v>
      </c>
      <c r="E20" s="24">
        <v>5673</v>
      </c>
      <c r="F20" s="24">
        <v>3581</v>
      </c>
      <c r="G20" s="24">
        <v>2092</v>
      </c>
      <c r="H20" s="37" t="s">
        <v>61</v>
      </c>
      <c r="I20" s="22">
        <v>8515</v>
      </c>
      <c r="J20" s="38" t="s">
        <v>21</v>
      </c>
      <c r="K20" s="27"/>
      <c r="L20" s="27"/>
      <c r="M20" s="27"/>
      <c r="N20" s="17" t="e">
        <f t="shared" si="0"/>
        <v>#VALUE!</v>
      </c>
      <c r="O20" s="26">
        <f t="shared" si="1"/>
        <v>-0.33376394597768644</v>
      </c>
    </row>
    <row r="21" spans="1:15" s="17" customFormat="1" ht="24.75" customHeight="1">
      <c r="A21" s="41" t="s">
        <v>47</v>
      </c>
      <c r="B21" s="42"/>
      <c r="C21" s="31">
        <v>8672</v>
      </c>
      <c r="D21" s="24">
        <v>8543</v>
      </c>
      <c r="E21" s="24">
        <v>129</v>
      </c>
      <c r="F21" s="24">
        <v>4136</v>
      </c>
      <c r="G21" s="24">
        <v>4536</v>
      </c>
      <c r="H21" s="33">
        <v>3262340</v>
      </c>
      <c r="I21" s="22">
        <v>13228</v>
      </c>
      <c r="J21" s="38" t="s">
        <v>25</v>
      </c>
      <c r="K21" s="27"/>
      <c r="L21" s="27"/>
      <c r="M21" s="27"/>
      <c r="N21" s="17" t="str">
        <f t="shared" si="0"/>
        <v>Y</v>
      </c>
      <c r="O21" s="26">
        <f t="shared" si="1"/>
        <v>-0.3444209253099486</v>
      </c>
    </row>
    <row r="22" spans="1:15" s="17" customFormat="1" ht="24.75" customHeight="1">
      <c r="A22" s="41" t="s">
        <v>48</v>
      </c>
      <c r="B22" s="42"/>
      <c r="C22" s="31">
        <v>909000</v>
      </c>
      <c r="D22" s="37" t="s">
        <v>61</v>
      </c>
      <c r="E22" s="24">
        <v>909000</v>
      </c>
      <c r="F22" s="24">
        <v>545400</v>
      </c>
      <c r="G22" s="24">
        <v>363600</v>
      </c>
      <c r="H22" s="37" t="s">
        <v>61</v>
      </c>
      <c r="I22" s="22">
        <v>898000</v>
      </c>
      <c r="J22" s="38" t="s">
        <v>26</v>
      </c>
      <c r="K22" s="27"/>
      <c r="L22" s="27"/>
      <c r="M22" s="27"/>
      <c r="N22" s="17" t="e">
        <f t="shared" si="0"/>
        <v>#VALUE!</v>
      </c>
      <c r="O22" s="26">
        <f t="shared" si="1"/>
        <v>0.012249443207126948</v>
      </c>
    </row>
    <row r="23" spans="1:15" s="17" customFormat="1" ht="24.75" customHeight="1">
      <c r="A23" s="41" t="s">
        <v>49</v>
      </c>
      <c r="B23" s="63"/>
      <c r="C23" s="31">
        <v>410022</v>
      </c>
      <c r="D23" s="37" t="s">
        <v>61</v>
      </c>
      <c r="E23" s="24">
        <v>410022</v>
      </c>
      <c r="F23" s="24">
        <v>246013</v>
      </c>
      <c r="G23" s="24">
        <v>164009</v>
      </c>
      <c r="H23" s="37" t="s">
        <v>61</v>
      </c>
      <c r="I23" s="22">
        <v>431603</v>
      </c>
      <c r="J23" s="38" t="s">
        <v>27</v>
      </c>
      <c r="K23" s="27"/>
      <c r="L23" s="27"/>
      <c r="M23" s="27"/>
      <c r="N23" s="17" t="e">
        <f aca="true" t="shared" si="2" ref="N23:N29">IF(F23+G23=E23+D23,"Y","N")</f>
        <v>#VALUE!</v>
      </c>
      <c r="O23" s="26">
        <f t="shared" si="1"/>
        <v>-0.05000196940243696</v>
      </c>
    </row>
    <row r="24" spans="1:15" s="17" customFormat="1" ht="24.75" customHeight="1">
      <c r="A24" s="41" t="s">
        <v>50</v>
      </c>
      <c r="B24" s="63"/>
      <c r="C24" s="31">
        <v>22385</v>
      </c>
      <c r="D24" s="37" t="s">
        <v>61</v>
      </c>
      <c r="E24" s="24">
        <v>22385</v>
      </c>
      <c r="F24" s="24">
        <v>6643</v>
      </c>
      <c r="G24" s="24">
        <v>15742</v>
      </c>
      <c r="H24" s="37" t="s">
        <v>61</v>
      </c>
      <c r="I24" s="22">
        <v>21642</v>
      </c>
      <c r="J24" s="38" t="s">
        <v>22</v>
      </c>
      <c r="K24" s="27"/>
      <c r="L24" s="27"/>
      <c r="M24" s="27"/>
      <c r="N24" s="17" t="e">
        <f t="shared" si="2"/>
        <v>#VALUE!</v>
      </c>
      <c r="O24" s="26">
        <f t="shared" si="1"/>
        <v>0.03433139266241567</v>
      </c>
    </row>
    <row r="25" spans="1:15" s="17" customFormat="1" ht="24.75" customHeight="1">
      <c r="A25" s="41" t="s">
        <v>51</v>
      </c>
      <c r="B25" s="42"/>
      <c r="C25" s="31">
        <v>80834</v>
      </c>
      <c r="D25" s="24">
        <v>61785</v>
      </c>
      <c r="E25" s="24">
        <v>19049</v>
      </c>
      <c r="F25" s="24">
        <v>28538</v>
      </c>
      <c r="G25" s="24">
        <v>52296</v>
      </c>
      <c r="H25" s="33">
        <v>2431420</v>
      </c>
      <c r="I25" s="22">
        <v>91801</v>
      </c>
      <c r="J25" s="38" t="s">
        <v>25</v>
      </c>
      <c r="K25" s="27"/>
      <c r="L25" s="27"/>
      <c r="M25" s="27"/>
      <c r="N25" s="17" t="str">
        <f t="shared" si="2"/>
        <v>Y</v>
      </c>
      <c r="O25" s="26">
        <f t="shared" si="1"/>
        <v>-0.11946492957593055</v>
      </c>
    </row>
    <row r="26" spans="1:15" s="17" customFormat="1" ht="24.75" customHeight="1">
      <c r="A26" s="41" t="s">
        <v>52</v>
      </c>
      <c r="B26" s="42"/>
      <c r="C26" s="31">
        <v>24255</v>
      </c>
      <c r="D26" s="24">
        <v>16170</v>
      </c>
      <c r="E26" s="24">
        <v>8085</v>
      </c>
      <c r="F26" s="24">
        <v>8280</v>
      </c>
      <c r="G26" s="24">
        <v>15975</v>
      </c>
      <c r="H26" s="33">
        <v>398790</v>
      </c>
      <c r="I26" s="22">
        <v>25844</v>
      </c>
      <c r="J26" s="38" t="s">
        <v>28</v>
      </c>
      <c r="K26" s="27"/>
      <c r="L26" s="27"/>
      <c r="M26" s="27"/>
      <c r="N26" s="17" t="str">
        <f t="shared" si="2"/>
        <v>Y</v>
      </c>
      <c r="O26" s="26">
        <f t="shared" si="1"/>
        <v>-0.061484290357529794</v>
      </c>
    </row>
    <row r="27" spans="1:15" s="17" customFormat="1" ht="24.75" customHeight="1">
      <c r="A27" s="41" t="s">
        <v>53</v>
      </c>
      <c r="B27" s="42"/>
      <c r="C27" s="31">
        <v>59817</v>
      </c>
      <c r="D27" s="37" t="s">
        <v>61</v>
      </c>
      <c r="E27" s="24">
        <v>59817</v>
      </c>
      <c r="F27" s="24">
        <v>21118</v>
      </c>
      <c r="G27" s="24">
        <v>38699</v>
      </c>
      <c r="H27" s="37" t="s">
        <v>61</v>
      </c>
      <c r="I27" s="22">
        <v>67015</v>
      </c>
      <c r="J27" s="38" t="s">
        <v>22</v>
      </c>
      <c r="K27" s="27"/>
      <c r="L27" s="27"/>
      <c r="M27" s="27"/>
      <c r="N27" s="17" t="e">
        <f t="shared" si="2"/>
        <v>#VALUE!</v>
      </c>
      <c r="O27" s="26">
        <f t="shared" si="1"/>
        <v>-0.1074087890770723</v>
      </c>
    </row>
    <row r="28" spans="1:15" s="17" customFormat="1" ht="24.75" customHeight="1">
      <c r="A28" s="41" t="s">
        <v>54</v>
      </c>
      <c r="B28" s="63"/>
      <c r="C28" s="31">
        <v>5204</v>
      </c>
      <c r="D28" s="37" t="s">
        <v>61</v>
      </c>
      <c r="E28" s="24">
        <v>5204</v>
      </c>
      <c r="F28" s="24">
        <v>1818</v>
      </c>
      <c r="G28" s="24">
        <v>3386</v>
      </c>
      <c r="H28" s="37" t="s">
        <v>61</v>
      </c>
      <c r="I28" s="22">
        <v>6022</v>
      </c>
      <c r="J28" s="38" t="s">
        <v>22</v>
      </c>
      <c r="K28" s="27"/>
      <c r="L28" s="27"/>
      <c r="M28" s="27"/>
      <c r="N28" s="17" t="e">
        <f t="shared" si="2"/>
        <v>#VALUE!</v>
      </c>
      <c r="O28" s="26">
        <f t="shared" si="1"/>
        <v>-0.13583527067419462</v>
      </c>
    </row>
    <row r="29" spans="1:15" s="17" customFormat="1" ht="24.75" customHeight="1">
      <c r="A29" s="41" t="s">
        <v>55</v>
      </c>
      <c r="B29" s="63"/>
      <c r="C29" s="31">
        <v>68709</v>
      </c>
      <c r="D29" s="37" t="s">
        <v>61</v>
      </c>
      <c r="E29" s="24">
        <v>68709</v>
      </c>
      <c r="F29" s="24">
        <v>24257</v>
      </c>
      <c r="G29" s="24">
        <v>44452</v>
      </c>
      <c r="H29" s="37" t="s">
        <v>61</v>
      </c>
      <c r="I29" s="22">
        <v>77113</v>
      </c>
      <c r="J29" s="38" t="s">
        <v>22</v>
      </c>
      <c r="K29" s="27"/>
      <c r="L29" s="27"/>
      <c r="M29" s="27"/>
      <c r="N29" s="17" t="e">
        <f t="shared" si="2"/>
        <v>#VALUE!</v>
      </c>
      <c r="O29" s="26">
        <f t="shared" si="1"/>
        <v>-0.10898292116763711</v>
      </c>
    </row>
    <row r="30" spans="1:15" s="17" customFormat="1" ht="24.75" customHeight="1">
      <c r="A30" s="41" t="s">
        <v>20</v>
      </c>
      <c r="B30" s="63"/>
      <c r="C30" s="31">
        <v>158172</v>
      </c>
      <c r="D30" s="24">
        <v>126016</v>
      </c>
      <c r="E30" s="24">
        <v>32156</v>
      </c>
      <c r="F30" s="24">
        <v>62460</v>
      </c>
      <c r="G30" s="24">
        <v>95712</v>
      </c>
      <c r="H30" s="33">
        <v>4839680</v>
      </c>
      <c r="I30" s="22">
        <v>165443</v>
      </c>
      <c r="J30" s="38" t="s">
        <v>25</v>
      </c>
      <c r="K30" s="27"/>
      <c r="L30" s="27"/>
      <c r="M30" s="27"/>
      <c r="N30" s="17" t="str">
        <f t="shared" si="0"/>
        <v>Y</v>
      </c>
      <c r="O30" s="26">
        <f t="shared" si="1"/>
        <v>-0.04394867114353584</v>
      </c>
    </row>
    <row r="31" spans="1:12" ht="24.75" customHeight="1">
      <c r="A31" s="3" t="s">
        <v>29</v>
      </c>
      <c r="B31" s="10"/>
      <c r="C31" s="10"/>
      <c r="D31" s="10"/>
      <c r="E31" s="10"/>
      <c r="F31" s="10"/>
      <c r="G31" s="10"/>
      <c r="H31" s="10"/>
      <c r="I31" s="10"/>
      <c r="J31" s="10"/>
      <c r="K31" s="10"/>
      <c r="L31" s="11"/>
    </row>
    <row r="32" spans="1:12" ht="24.75" customHeight="1">
      <c r="A32" s="3" t="s">
        <v>13</v>
      </c>
      <c r="B32" s="10"/>
      <c r="C32" s="10"/>
      <c r="D32" s="10"/>
      <c r="E32" s="10"/>
      <c r="F32" s="10"/>
      <c r="G32" s="10"/>
      <c r="H32" s="10"/>
      <c r="I32" s="10"/>
      <c r="J32" s="10"/>
      <c r="K32" s="10"/>
      <c r="L32" s="12" t="s">
        <v>36</v>
      </c>
    </row>
    <row r="33" spans="1:12" ht="24.75" customHeight="1">
      <c r="A33" s="3" t="s">
        <v>30</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 t="s">
        <v>3</v>
      </c>
      <c r="E35" s="1"/>
      <c r="F35" s="2"/>
      <c r="G35" s="1" t="s">
        <v>33</v>
      </c>
      <c r="J35" s="9" t="s">
        <v>34</v>
      </c>
      <c r="L35" s="1"/>
    </row>
    <row r="36" spans="1:12" s="6" customFormat="1" ht="16.5">
      <c r="A36" s="1"/>
      <c r="B36" s="1"/>
      <c r="C36" s="1"/>
      <c r="D36" s="2"/>
      <c r="E36" s="1"/>
      <c r="F36" s="2"/>
      <c r="G36" s="1"/>
      <c r="J36" s="1"/>
      <c r="K36" s="9"/>
      <c r="L36" s="1"/>
    </row>
    <row r="37" spans="2:12" s="6" customFormat="1" ht="16.5">
      <c r="B37" s="1"/>
      <c r="C37" s="1"/>
      <c r="D37" s="2" t="s">
        <v>3</v>
      </c>
      <c r="E37" s="1"/>
      <c r="G37" s="1" t="s">
        <v>4</v>
      </c>
      <c r="H37" s="1"/>
      <c r="J37" s="1"/>
      <c r="K37" s="1"/>
      <c r="L37" s="1"/>
    </row>
    <row r="38" spans="1:12" ht="19.5">
      <c r="A38" s="1"/>
      <c r="B38" s="1"/>
      <c r="C38" s="1"/>
      <c r="E38" s="10"/>
      <c r="G38" s="10"/>
      <c r="H38" s="18"/>
      <c r="I38" s="1"/>
      <c r="J38" s="1"/>
      <c r="K38" s="1"/>
      <c r="L38" s="1"/>
    </row>
  </sheetData>
  <sheetProtection/>
  <mergeCells count="32">
    <mergeCell ref="A30:B30"/>
    <mergeCell ref="A14:B14"/>
    <mergeCell ref="A15:B15"/>
    <mergeCell ref="A16:B16"/>
    <mergeCell ref="A17:B17"/>
    <mergeCell ref="A18:B18"/>
    <mergeCell ref="A19:B19"/>
    <mergeCell ref="A20:B20"/>
    <mergeCell ref="A23:B23"/>
    <mergeCell ref="A24:B24"/>
    <mergeCell ref="A28:B28"/>
    <mergeCell ref="A29:B29"/>
    <mergeCell ref="A27:B27"/>
    <mergeCell ref="A25:B25"/>
    <mergeCell ref="A26:B26"/>
    <mergeCell ref="A21:B21"/>
    <mergeCell ref="A22:B22"/>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6"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2015-08-12T06:24:56Z</cp:lastPrinted>
  <dcterms:created xsi:type="dcterms:W3CDTF">1996-12-31T16:12:16Z</dcterms:created>
  <dcterms:modified xsi:type="dcterms:W3CDTF">2015-08-13T07:53:00Z</dcterms:modified>
  <cp:category/>
  <cp:version/>
  <cp:contentType/>
  <cp:contentStatus/>
</cp:coreProperties>
</file>